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2767" windowWidth="9972" windowHeight="9372" activeTab="0"/>
  </bookViews>
  <sheets>
    <sheet name="Basisdaten" sheetId="1" r:id="rId1"/>
    <sheet name="Auswertung" sheetId="2" r:id="rId2"/>
    <sheet name="Beton" sheetId="3" r:id="rId3"/>
    <sheet name="Eternit" sheetId="4" r:id="rId4"/>
  </sheets>
  <definedNames>
    <definedName name="_xlnm.Print_Area" localSheetId="0">'Basisdaten'!$A$1:$M$51</definedName>
    <definedName name="_xlnm.Print_Area" localSheetId="2">'Beton'!$A$1:$DE$75</definedName>
    <definedName name="_xlnm.Print_Area" localSheetId="3">'Eternit'!$A$1:$DE$75</definedName>
  </definedNames>
  <calcPr fullCalcOnLoad="1"/>
</workbook>
</file>

<file path=xl/sharedStrings.xml><?xml version="1.0" encoding="utf-8"?>
<sst xmlns="http://schemas.openxmlformats.org/spreadsheetml/2006/main" count="250" uniqueCount="110">
  <si>
    <t>Name</t>
  </si>
  <si>
    <t>Behrens, Stephan</t>
  </si>
  <si>
    <t>Boßhammer, Wolfgang</t>
  </si>
  <si>
    <t>Eisermann, Bernd</t>
  </si>
  <si>
    <t>Endberg, Christel</t>
  </si>
  <si>
    <t>Endberg, Werner</t>
  </si>
  <si>
    <t>Felsch, Walter</t>
  </si>
  <si>
    <t>Gawlig, Christina</t>
  </si>
  <si>
    <t>Gregorszewski, Klaus</t>
  </si>
  <si>
    <t>Klein, Theo</t>
  </si>
  <si>
    <t>Krause, Marcus</t>
  </si>
  <si>
    <t>Krüger, Siegfried</t>
  </si>
  <si>
    <t>Kube, Sebastian</t>
  </si>
  <si>
    <t>Lange, Dieter</t>
  </si>
  <si>
    <t>Lange, Maria</t>
  </si>
  <si>
    <t>Lenk, Rolf</t>
  </si>
  <si>
    <t>Lütje, Walter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</si>
  <si>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</si>
  <si>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</si>
  <si>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</si>
  <si>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</si>
  <si>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</si>
  <si>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</si>
  <si>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</si>
  <si>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</si>
  <si>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</si>
  <si>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</si>
  <si>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</si>
  <si>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</si>
  <si>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</si>
  <si>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</si>
  <si>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</si>
  <si>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</si>
  <si>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</si>
  <si>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Tockner, Franz</t>
  </si>
  <si>
    <t>Borkenstein, Erika</t>
  </si>
  <si>
    <t>Dammann, Reinhold</t>
  </si>
  <si>
    <t>Clubmeisterschaft 2008</t>
  </si>
  <si>
    <t>Reese, Maike</t>
  </si>
  <si>
    <t>Adam, Gabriele</t>
  </si>
  <si>
    <t>Adam, Herbert</t>
  </si>
  <si>
    <t>Amt-Lüttenberg, Silvia</t>
  </si>
  <si>
    <t>Battling, Hendrik</t>
  </si>
  <si>
    <t>Borkenstein, Georg</t>
  </si>
  <si>
    <t>Gärtig, Horst</t>
  </si>
  <si>
    <t>Glauche, Felix</t>
  </si>
  <si>
    <t>Greiffendorf, Hellmut</t>
  </si>
  <si>
    <t>Guthörl, Björn</t>
  </si>
  <si>
    <t>Hildebrand, Marvin</t>
  </si>
  <si>
    <t>Jezierski, Marie-Luise</t>
  </si>
  <si>
    <t>Jezierski, Paul</t>
  </si>
  <si>
    <t>König, Beate</t>
  </si>
  <si>
    <t>König, Bert</t>
  </si>
  <si>
    <t>König, Frank</t>
  </si>
  <si>
    <t>König, Kurt</t>
  </si>
  <si>
    <t>Labes, Carsten</t>
  </si>
  <si>
    <t>Pribyl, Heinz</t>
  </si>
  <si>
    <t>Romahn, Andreas</t>
  </si>
  <si>
    <t>Abt. 1 - Herren</t>
  </si>
  <si>
    <t>R1</t>
  </si>
  <si>
    <t>R2</t>
  </si>
  <si>
    <t>R3</t>
  </si>
  <si>
    <t>Abt. 1 - Senioren 2</t>
  </si>
  <si>
    <t>Abt. 2 - Herren</t>
  </si>
  <si>
    <t>Abt. 2 - Senioren 2</t>
  </si>
  <si>
    <t>Kombiwertung - Herren</t>
  </si>
  <si>
    <t>Kombiwertung - Senioren</t>
  </si>
  <si>
    <t>Kombiwertung - Senioren 2</t>
  </si>
  <si>
    <t>Ampl. 2</t>
  </si>
  <si>
    <t>Ampl. 4</t>
  </si>
  <si>
    <t>Abt. 1 - Senioren 1</t>
  </si>
  <si>
    <t>Abt. 1 - Damen/Seniorinnen</t>
  </si>
  <si>
    <t>Abt. 2 - Damen/Seniorinnen</t>
  </si>
  <si>
    <t>Abt. 2 - Senioren 1</t>
  </si>
  <si>
    <t>Kombiwertung - Damen/Seniorinnen</t>
  </si>
  <si>
    <t>Platzierung nach System</t>
  </si>
  <si>
    <t>Einzelsumme</t>
  </si>
  <si>
    <t>Fehler/ Runde</t>
  </si>
  <si>
    <t>Asse / Runde</t>
  </si>
  <si>
    <t>Asse</t>
  </si>
  <si>
    <t>Fehler</t>
  </si>
  <si>
    <t>Schläge</t>
  </si>
  <si>
    <t>Runden</t>
  </si>
  <si>
    <t>Summe</t>
  </si>
  <si>
    <t>G. Borkenstein</t>
  </si>
  <si>
    <t>D. Lange</t>
  </si>
  <si>
    <t>K. König</t>
  </si>
  <si>
    <t>R. Lenk</t>
  </si>
  <si>
    <t>F. Tockner</t>
  </si>
  <si>
    <t>R. Dammann</t>
  </si>
  <si>
    <t>H. Adam</t>
  </si>
  <si>
    <t>W. Lüttenberg</t>
  </si>
  <si>
    <t>P. Tabor</t>
  </si>
  <si>
    <t>T. Klein</t>
  </si>
  <si>
    <t>M. Lange</t>
  </si>
  <si>
    <t>B. König</t>
  </si>
  <si>
    <t>M. Reese</t>
  </si>
  <si>
    <t>C. Labes</t>
  </si>
  <si>
    <t>H. Battling</t>
  </si>
  <si>
    <t>A. Reese</t>
  </si>
  <si>
    <t>Schnitt</t>
  </si>
  <si>
    <t>Senioren 2</t>
  </si>
  <si>
    <t>Senioren 1</t>
  </si>
  <si>
    <t>Damen/Seniorinnen</t>
  </si>
  <si>
    <t>Herren</t>
  </si>
  <si>
    <r>
      <t xml:space="preserve"> Witten-Herbede </t>
    </r>
    <r>
      <rPr>
        <sz val="26"/>
        <color indexed="10"/>
        <rFont val="Arial"/>
        <family val="2"/>
      </rPr>
      <t>System Beton</t>
    </r>
  </si>
  <si>
    <t>Clubmeisterschaft 18.10.08</t>
  </si>
  <si>
    <t>P. Jezierski</t>
  </si>
  <si>
    <t>M. Jezierski</t>
  </si>
  <si>
    <r>
      <t xml:space="preserve"> Witten-Herbede </t>
    </r>
    <r>
      <rPr>
        <sz val="26"/>
        <color indexed="10"/>
        <rFont val="Arial"/>
        <family val="2"/>
      </rPr>
      <t>System Eternit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</si>
</sst>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  <numFmt numFmtId="175" formatCode="mmm\ yyyy"/>
  </numFmts>
  <fonts count="6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6"/>
      <color indexed="11"/>
      <name val="Comic Sans MS"/>
      <family val="4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9"/>
      <name val="Arial"/>
      <family val="2"/>
    </font>
    <font>
      <sz val="26"/>
      <name val="Arial"/>
      <family val="2"/>
    </font>
    <font>
      <sz val="26"/>
      <color indexed="10"/>
      <name val="Arial"/>
      <family val="2"/>
    </font>
    <font>
      <sz val="28"/>
      <name val="Arial"/>
      <family val="2"/>
    </font>
    <font>
      <sz val="14"/>
      <name val="Arial"/>
      <family val="0"/>
    </font>
    <font>
      <sz val="60.25"/>
      <color indexed="8"/>
      <name val="Arial"/>
      <family val="0"/>
    </font>
    <font>
      <b/>
      <sz val="22"/>
      <color indexed="8"/>
      <name val="Arial"/>
      <family val="0"/>
    </font>
    <font>
      <sz val="26.5"/>
      <color indexed="8"/>
      <name val="Arial"/>
      <family val="0"/>
    </font>
    <font>
      <b/>
      <sz val="32.75"/>
      <color indexed="8"/>
      <name val="Arial"/>
      <family val="0"/>
    </font>
    <font>
      <sz val="40.5"/>
      <color indexed="8"/>
      <name val="Arial"/>
      <family val="0"/>
    </font>
    <font>
      <sz val="16.75"/>
      <color indexed="8"/>
      <name val="Arial"/>
      <family val="0"/>
    </font>
    <font>
      <b/>
      <sz val="29.25"/>
      <color indexed="8"/>
      <name val="Arial"/>
      <family val="0"/>
    </font>
    <font>
      <sz val="38"/>
      <color indexed="8"/>
      <name val="Arial"/>
      <family val="0"/>
    </font>
    <font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33" fillId="0" borderId="24" xfId="0" applyNumberFormat="1" applyFont="1" applyBorder="1" applyAlignment="1">
      <alignment horizontal="center"/>
    </xf>
    <xf numFmtId="1" fontId="3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36" fillId="0" borderId="26" xfId="0" applyFont="1" applyBorder="1" applyAlignment="1">
      <alignment horizontal="center"/>
    </xf>
    <xf numFmtId="10" fontId="34" fillId="0" borderId="26" xfId="0" applyNumberFormat="1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1" fontId="34" fillId="0" borderId="26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6" fillId="0" borderId="0" xfId="0" applyFont="1" applyAlignment="1">
      <alignment horizontal="center"/>
    </xf>
    <xf numFmtId="10" fontId="34" fillId="0" borderId="0" xfId="0" applyNumberFormat="1" applyFont="1" applyAlignment="1">
      <alignment horizontal="center"/>
    </xf>
    <xf numFmtId="0" fontId="34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27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34" fillId="0" borderId="0" xfId="0" applyFont="1" applyAlignment="1">
      <alignment/>
    </xf>
    <xf numFmtId="0" fontId="0" fillId="0" borderId="24" xfId="0" applyBorder="1" applyAlignment="1">
      <alignment/>
    </xf>
    <xf numFmtId="14" fontId="38" fillId="0" borderId="0" xfId="0" applyNumberFormat="1" applyFont="1" applyAlignment="1">
      <alignment horizontal="center"/>
    </xf>
    <xf numFmtId="0" fontId="34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 horizontal="center"/>
    </xf>
    <xf numFmtId="1" fontId="33" fillId="0" borderId="24" xfId="0" applyNumberFormat="1" applyFont="1" applyBorder="1" applyAlignment="1">
      <alignment/>
    </xf>
    <xf numFmtId="1" fontId="33" fillId="0" borderId="0" xfId="0" applyNumberFormat="1" applyFont="1" applyAlignment="1">
      <alignment/>
    </xf>
    <xf numFmtId="1" fontId="33" fillId="0" borderId="25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8" fillId="0" borderId="26" xfId="0" applyNumberFormat="1" applyFont="1" applyBorder="1" applyAlignment="1">
      <alignment horizontal="center"/>
    </xf>
    <xf numFmtId="14" fontId="42" fillId="0" borderId="0" xfId="0" applyNumberFormat="1" applyFont="1" applyAlignment="1">
      <alignment horizontal="left"/>
    </xf>
    <xf numFmtId="14" fontId="8" fillId="0" borderId="27" xfId="0" applyNumberFormat="1" applyFont="1" applyBorder="1" applyAlignment="1">
      <alignment horizontal="left"/>
    </xf>
    <xf numFmtId="14" fontId="38" fillId="0" borderId="24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Beton!$CZ$5:$CZ$22</c:f>
              <c:numCache/>
            </c:numRef>
          </c:val>
        </c:ser>
        <c:axId val="43034325"/>
        <c:axId val="51764606"/>
      </c:bar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4606"/>
        <c:crosses val="autoZero"/>
        <c:auto val="1"/>
        <c:lblOffset val="100"/>
        <c:tickLblSkip val="1"/>
        <c:noMultiLvlLbl val="0"/>
      </c:catAx>
      <c:valAx>
        <c:axId val="51764606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575"/>
          <c:w val="0.998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Beton!$DC$5:$DC$22</c:f>
              <c:numCache/>
            </c:numRef>
          </c:val>
        </c:ser>
        <c:axId val="63228271"/>
        <c:axId val="32183528"/>
      </c:bar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28271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Beton!$DD$5:$DD$22</c:f>
              <c:numCache/>
            </c:numRef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8946"/>
        <c:crosses val="autoZero"/>
        <c:auto val="1"/>
        <c:lblOffset val="100"/>
        <c:tickLblSkip val="1"/>
        <c:noMultiLvlLbl val="0"/>
      </c:catAx>
      <c:valAx>
        <c:axId val="56728946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</a:t>
            </a:r>
          </a:p>
        </c:rich>
      </c:tx>
      <c:layout>
        <c:manualLayout>
          <c:xMode val="factor"/>
          <c:yMode val="factor"/>
          <c:x val="-0.016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31"/>
          <c:w val="0.995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Eternit!$CZ$5:$CZ$22</c:f>
              <c:numCache/>
            </c:numRef>
          </c:val>
        </c:ser>
        <c:axId val="40798467"/>
        <c:axId val="31641884"/>
      </c:barChart>
      <c:catAx>
        <c:axId val="4079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  <c:max val="2.6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98467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Asse pro Runde</a:t>
            </a:r>
          </a:p>
        </c:rich>
      </c:tx>
      <c:layout>
        <c:manualLayout>
          <c:xMode val="factor"/>
          <c:yMode val="factor"/>
          <c:x val="0.02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065"/>
          <c:w val="0.998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Eternit!$DC$5:$DC$22</c:f>
              <c:numCache/>
            </c:numRef>
          </c:val>
        </c:ser>
        <c:axId val="16341501"/>
        <c:axId val="12855782"/>
      </c:barChart>
      <c:catAx>
        <c:axId val="16341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At val="1"/>
        <c:crossBetween val="between"/>
        <c:dispUnits/>
        <c:majorUnit val="0.2"/>
        <c:minorUnit val="0.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Fehler pro Runde</a:t>
            </a:r>
          </a:p>
        </c:rich>
      </c:tx>
      <c:layout>
        <c:manualLayout>
          <c:xMode val="factor"/>
          <c:yMode val="factor"/>
          <c:x val="0.013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06025"/>
          <c:w val="0.999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Eternit!$DD$5:$DD$22</c:f>
              <c:numCache/>
            </c:numRef>
          </c:val>
        </c:ser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At val="1"/>
        <c:crossBetween val="between"/>
        <c:dispUnits/>
        <c:majorUnit val="0.2"/>
        <c:minorUnit val="0.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142875</xdr:rowOff>
    </xdr:from>
    <xdr:to>
      <xdr:col>72</xdr:col>
      <xdr:colOff>209550</xdr:colOff>
      <xdr:row>74</xdr:row>
      <xdr:rowOff>123825</xdr:rowOff>
    </xdr:to>
    <xdr:graphicFrame>
      <xdr:nvGraphicFramePr>
        <xdr:cNvPr id="1" name="Diagramm 1"/>
        <xdr:cNvGraphicFramePr/>
      </xdr:nvGraphicFramePr>
      <xdr:xfrm>
        <a:off x="19050" y="10172700"/>
        <a:ext cx="18783300" cy="1118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73</xdr:col>
      <xdr:colOff>9525</xdr:colOff>
      <xdr:row>25</xdr:row>
      <xdr:rowOff>152400</xdr:rowOff>
    </xdr:from>
    <xdr:to>
      <xdr:col>108</xdr:col>
      <xdr:colOff>352425</xdr:colOff>
      <xdr:row>50</xdr:row>
      <xdr:rowOff>142875</xdr:rowOff>
    </xdr:to>
    <xdr:graphicFrame>
      <xdr:nvGraphicFramePr>
        <xdr:cNvPr id="2" name="Diagramm 2"/>
        <xdr:cNvGraphicFramePr/>
      </xdr:nvGraphicFramePr>
      <xdr:xfrm>
        <a:off x="18849975" y="10182225"/>
        <a:ext cx="12925425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73</xdr:col>
      <xdr:colOff>0</xdr:colOff>
      <xdr:row>51</xdr:row>
      <xdr:rowOff>19050</xdr:rowOff>
    </xdr:from>
    <xdr:to>
      <xdr:col>108</xdr:col>
      <xdr:colOff>342900</xdr:colOff>
      <xdr:row>74</xdr:row>
      <xdr:rowOff>123825</xdr:rowOff>
    </xdr:to>
    <xdr:graphicFrame>
      <xdr:nvGraphicFramePr>
        <xdr:cNvPr id="3" name="Diagramm 3"/>
        <xdr:cNvGraphicFramePr/>
      </xdr:nvGraphicFramePr>
      <xdr:xfrm>
        <a:off x="18840450" y="15992475"/>
        <a:ext cx="12925425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34.5" customHeight="1" thickBot="1">
      <c r="A1" s="14" t="s">
        <v>37</v>
      </c>
      <c r="B1" s="15"/>
      <c r="C1" s="16"/>
      <c r="D1" s="14"/>
      <c r="E1" s="14"/>
      <c r="F1" s="15"/>
      <c r="G1" s="15"/>
      <c r="H1" s="15"/>
      <c r="I1" s="15"/>
      <c r="J1" s="16"/>
      <c r="K1" s="16"/>
      <c r="L1" s="16"/>
      <c r="M1" s="16"/>
    </row>
    <row r="2" spans="1:13" ht="34.5" customHeight="1">
      <c r="A2" s="10"/>
      <c r="B2" s="17" t="s">
        <v>28</v>
      </c>
      <c r="C2" s="7"/>
      <c r="D2" s="8"/>
      <c r="E2" s="8"/>
      <c r="F2" s="6"/>
      <c r="G2" s="18" t="s">
        <v>32</v>
      </c>
      <c r="H2" s="7"/>
      <c r="I2" s="8"/>
      <c r="J2" s="8"/>
      <c r="K2" s="6"/>
      <c r="L2" s="19" t="s">
        <v>33</v>
      </c>
      <c r="M2" s="6"/>
    </row>
    <row r="3" spans="1:13" ht="15.75" customHeight="1">
      <c r="A3" s="11" t="s">
        <v>0</v>
      </c>
      <c r="B3" s="9" t="s">
        <v>26</v>
      </c>
      <c r="C3" s="3" t="s">
        <v>27</v>
      </c>
      <c r="D3" s="3" t="s">
        <v>29</v>
      </c>
      <c r="E3" s="3" t="s">
        <v>30</v>
      </c>
      <c r="F3" s="5" t="s">
        <v>31</v>
      </c>
      <c r="G3" s="4" t="s">
        <v>26</v>
      </c>
      <c r="H3" s="3" t="s">
        <v>27</v>
      </c>
      <c r="I3" s="3" t="s">
        <v>29</v>
      </c>
      <c r="J3" s="3" t="s">
        <v>30</v>
      </c>
      <c r="K3" s="5" t="s">
        <v>31</v>
      </c>
      <c r="L3" s="3" t="s">
        <v>30</v>
      </c>
      <c r="M3" s="5" t="s">
        <v>31</v>
      </c>
    </row>
    <row r="4" spans="1:13" ht="30" customHeight="1">
      <c r="A4" s="11" t="s">
        <v>39</v>
      </c>
      <c r="B4" s="20"/>
      <c r="C4" s="21"/>
      <c r="D4" s="21"/>
      <c r="E4" s="21">
        <f>SUM(B4:D4)</f>
        <v>0</v>
      </c>
      <c r="F4" s="22"/>
      <c r="G4" s="20"/>
      <c r="H4" s="21"/>
      <c r="I4" s="21"/>
      <c r="J4" s="21">
        <f>SUM(G4:I4)</f>
        <v>0</v>
      </c>
      <c r="K4" s="22"/>
      <c r="L4" s="21">
        <f>IF(OR(E4,J4)=0,"",E4+J4)</f>
        <v>0</v>
      </c>
      <c r="M4" s="22"/>
    </row>
    <row r="5" spans="1:13" ht="30" customHeight="1">
      <c r="A5" s="11" t="s">
        <v>40</v>
      </c>
      <c r="B5" s="20">
        <v>35</v>
      </c>
      <c r="C5" s="21">
        <v>31</v>
      </c>
      <c r="D5" s="21">
        <v>31</v>
      </c>
      <c r="E5" s="21">
        <f>SUM(B5:D5)</f>
        <v>97</v>
      </c>
      <c r="F5" s="22"/>
      <c r="G5" s="20">
        <v>25</v>
      </c>
      <c r="H5" s="21">
        <v>23</v>
      </c>
      <c r="I5" s="21">
        <v>35</v>
      </c>
      <c r="J5" s="21">
        <f>SUM(G5:I5)</f>
        <v>83</v>
      </c>
      <c r="K5" s="22"/>
      <c r="L5" s="21">
        <f>IF(OR(E5,J5)=0,"",E5+J5)</f>
        <v>180</v>
      </c>
      <c r="M5" s="22"/>
    </row>
    <row r="6" spans="1:13" ht="30" customHeight="1">
      <c r="A6" s="11" t="s">
        <v>41</v>
      </c>
      <c r="B6" s="20"/>
      <c r="C6" s="21"/>
      <c r="D6" s="21"/>
      <c r="E6" s="21">
        <f>SUM(B6:D6)</f>
        <v>0</v>
      </c>
      <c r="F6" s="22"/>
      <c r="G6" s="20"/>
      <c r="H6" s="21"/>
      <c r="I6" s="21"/>
      <c r="J6" s="21">
        <f>SUM(G6:I6)</f>
        <v>0</v>
      </c>
      <c r="K6" s="22"/>
      <c r="L6" s="21">
        <f>IF(OR(E6,J6)=0,"",E6+J6)</f>
        <v>0</v>
      </c>
      <c r="M6" s="22"/>
    </row>
    <row r="7" spans="1:13" ht="30" customHeight="1">
      <c r="A7" s="11" t="s">
        <v>42</v>
      </c>
      <c r="B7" s="20">
        <v>32</v>
      </c>
      <c r="C7" s="21">
        <v>29</v>
      </c>
      <c r="D7" s="21">
        <v>28</v>
      </c>
      <c r="E7" s="21">
        <f>SUM(B7:D7)</f>
        <v>89</v>
      </c>
      <c r="F7" s="22"/>
      <c r="G7" s="20">
        <v>21</v>
      </c>
      <c r="H7" s="21">
        <v>22</v>
      </c>
      <c r="I7" s="21">
        <v>26</v>
      </c>
      <c r="J7" s="21">
        <f>SUM(G7:I7)</f>
        <v>69</v>
      </c>
      <c r="K7" s="22"/>
      <c r="L7" s="21">
        <f>IF(OR(E7,J7)=0,"",E7+J7)</f>
        <v>158</v>
      </c>
      <c r="M7" s="22"/>
    </row>
    <row r="8" spans="1:13" ht="30" customHeight="1">
      <c r="A8" s="11" t="s">
        <v>1</v>
      </c>
      <c r="B8" s="20"/>
      <c r="C8" s="21"/>
      <c r="D8" s="21"/>
      <c r="E8" s="21">
        <f>SUM(B8:D8)</f>
        <v>0</v>
      </c>
      <c r="F8" s="22"/>
      <c r="G8" s="20"/>
      <c r="H8" s="21"/>
      <c r="I8" s="21"/>
      <c r="J8" s="21">
        <f>SUM(G8:I8)</f>
        <v>0</v>
      </c>
      <c r="K8" s="22"/>
      <c r="L8" s="21">
        <f>IF(OR(E8,J8)=0,"",E8+J8)</f>
        <v>0</v>
      </c>
      <c r="M8" s="22"/>
    </row>
    <row r="9" spans="1:13" ht="30" customHeight="1">
      <c r="A9" s="11" t="s">
        <v>35</v>
      </c>
      <c r="B9" s="20"/>
      <c r="C9" s="21"/>
      <c r="D9" s="21"/>
      <c r="E9" s="21">
        <f aca="true" t="shared" si="0" ref="E9:E50">SUM(B9:D9)</f>
        <v>0</v>
      </c>
      <c r="F9" s="22"/>
      <c r="G9" s="20"/>
      <c r="H9" s="21"/>
      <c r="I9" s="21"/>
      <c r="J9" s="21">
        <f aca="true" t="shared" si="1" ref="J9:J50">SUM(G9:I9)</f>
        <v>0</v>
      </c>
      <c r="K9" s="22"/>
      <c r="L9" s="21">
        <f aca="true" t="shared" si="2" ref="L9:L50">IF(OR(E9,J9)=0,"",E9+J9)</f>
        <v>0</v>
      </c>
      <c r="M9" s="22"/>
    </row>
    <row r="10" spans="1:13" ht="30" customHeight="1">
      <c r="A10" s="11" t="s">
        <v>43</v>
      </c>
      <c r="B10" s="37">
        <v>34</v>
      </c>
      <c r="C10" s="38">
        <v>37</v>
      </c>
      <c r="D10" s="38">
        <v>36</v>
      </c>
      <c r="E10" s="21">
        <f t="shared" si="0"/>
        <v>107</v>
      </c>
      <c r="F10" s="25"/>
      <c r="G10" s="20">
        <v>33</v>
      </c>
      <c r="H10" s="21">
        <v>35</v>
      </c>
      <c r="I10" s="21">
        <v>34</v>
      </c>
      <c r="J10" s="21">
        <f t="shared" si="1"/>
        <v>102</v>
      </c>
      <c r="K10" s="22"/>
      <c r="L10" s="21">
        <f t="shared" si="2"/>
        <v>209</v>
      </c>
      <c r="M10" s="22"/>
    </row>
    <row r="11" spans="1:13" ht="30" customHeight="1">
      <c r="A11" s="11" t="s">
        <v>2</v>
      </c>
      <c r="B11" s="20"/>
      <c r="C11" s="21"/>
      <c r="D11" s="21"/>
      <c r="E11" s="21">
        <f t="shared" si="0"/>
        <v>0</v>
      </c>
      <c r="F11" s="22"/>
      <c r="G11" s="20"/>
      <c r="H11" s="21"/>
      <c r="I11" s="21"/>
      <c r="J11" s="21">
        <f t="shared" si="1"/>
        <v>0</v>
      </c>
      <c r="K11" s="22"/>
      <c r="L11" s="21">
        <f t="shared" si="2"/>
        <v>0</v>
      </c>
      <c r="M11" s="22"/>
    </row>
    <row r="12" spans="1:13" ht="30" customHeight="1">
      <c r="A12" s="11" t="s">
        <v>36</v>
      </c>
      <c r="B12" s="20">
        <v>35</v>
      </c>
      <c r="C12" s="21">
        <v>33</v>
      </c>
      <c r="D12" s="21">
        <v>33</v>
      </c>
      <c r="E12" s="21">
        <f>SUM(B12:D12)</f>
        <v>101</v>
      </c>
      <c r="F12" s="22"/>
      <c r="G12" s="20">
        <v>29</v>
      </c>
      <c r="H12" s="21">
        <v>29</v>
      </c>
      <c r="I12" s="21">
        <v>31</v>
      </c>
      <c r="J12" s="21">
        <f>SUM(G12:I12)</f>
        <v>89</v>
      </c>
      <c r="K12" s="22"/>
      <c r="L12" s="21">
        <f t="shared" si="2"/>
        <v>190</v>
      </c>
      <c r="M12" s="22"/>
    </row>
    <row r="13" spans="1:13" ht="30" customHeight="1">
      <c r="A13" s="11" t="s">
        <v>3</v>
      </c>
      <c r="B13" s="20"/>
      <c r="C13" s="21"/>
      <c r="D13" s="21"/>
      <c r="E13" s="21">
        <f t="shared" si="0"/>
        <v>0</v>
      </c>
      <c r="F13" s="22"/>
      <c r="G13" s="20"/>
      <c r="H13" s="21"/>
      <c r="I13" s="21"/>
      <c r="J13" s="21">
        <f t="shared" si="1"/>
        <v>0</v>
      </c>
      <c r="K13" s="22"/>
      <c r="L13" s="21">
        <f t="shared" si="2"/>
        <v>0</v>
      </c>
      <c r="M13" s="22"/>
    </row>
    <row r="14" spans="1:13" ht="30" customHeight="1">
      <c r="A14" s="11" t="s">
        <v>4</v>
      </c>
      <c r="B14" s="20"/>
      <c r="C14" s="21"/>
      <c r="D14" s="21"/>
      <c r="E14" s="21">
        <f t="shared" si="0"/>
        <v>0</v>
      </c>
      <c r="F14" s="22"/>
      <c r="G14" s="20"/>
      <c r="H14" s="21"/>
      <c r="I14" s="21"/>
      <c r="J14" s="21">
        <f t="shared" si="1"/>
        <v>0</v>
      </c>
      <c r="K14" s="22"/>
      <c r="L14" s="21">
        <f t="shared" si="2"/>
        <v>0</v>
      </c>
      <c r="M14" s="22"/>
    </row>
    <row r="15" spans="1:13" ht="30" customHeight="1">
      <c r="A15" s="11" t="s">
        <v>5</v>
      </c>
      <c r="B15" s="20"/>
      <c r="C15" s="21"/>
      <c r="D15" s="21"/>
      <c r="E15" s="21">
        <f t="shared" si="0"/>
        <v>0</v>
      </c>
      <c r="F15" s="22"/>
      <c r="G15" s="20"/>
      <c r="H15" s="21"/>
      <c r="I15" s="21"/>
      <c r="J15" s="21">
        <f t="shared" si="1"/>
        <v>0</v>
      </c>
      <c r="K15" s="22"/>
      <c r="L15" s="21">
        <f t="shared" si="2"/>
        <v>0</v>
      </c>
      <c r="M15" s="22"/>
    </row>
    <row r="16" spans="1:13" ht="30" customHeight="1">
      <c r="A16" s="11" t="s">
        <v>6</v>
      </c>
      <c r="B16" s="20"/>
      <c r="C16" s="21"/>
      <c r="D16" s="21"/>
      <c r="E16" s="21">
        <f t="shared" si="0"/>
        <v>0</v>
      </c>
      <c r="F16" s="22"/>
      <c r="G16" s="20"/>
      <c r="H16" s="21"/>
      <c r="I16" s="21"/>
      <c r="J16" s="21">
        <f t="shared" si="1"/>
        <v>0</v>
      </c>
      <c r="K16" s="22"/>
      <c r="L16" s="21">
        <f t="shared" si="2"/>
        <v>0</v>
      </c>
      <c r="M16" s="22"/>
    </row>
    <row r="17" spans="1:13" ht="30" customHeight="1">
      <c r="A17" s="11" t="s">
        <v>44</v>
      </c>
      <c r="B17" s="20"/>
      <c r="C17" s="21"/>
      <c r="D17" s="21"/>
      <c r="E17" s="21">
        <f t="shared" si="0"/>
        <v>0</v>
      </c>
      <c r="F17" s="22"/>
      <c r="G17" s="20"/>
      <c r="H17" s="21"/>
      <c r="I17" s="21"/>
      <c r="J17" s="21">
        <f t="shared" si="1"/>
        <v>0</v>
      </c>
      <c r="K17" s="22"/>
      <c r="L17" s="21">
        <f t="shared" si="2"/>
        <v>0</v>
      </c>
      <c r="M17" s="22"/>
    </row>
    <row r="18" spans="1:13" ht="30" customHeight="1">
      <c r="A18" s="11" t="s">
        <v>7</v>
      </c>
      <c r="B18" s="20"/>
      <c r="C18" s="21"/>
      <c r="D18" s="21"/>
      <c r="E18" s="21">
        <f t="shared" si="0"/>
        <v>0</v>
      </c>
      <c r="F18" s="22"/>
      <c r="G18" s="20"/>
      <c r="H18" s="21"/>
      <c r="I18" s="21"/>
      <c r="J18" s="21">
        <f t="shared" si="1"/>
        <v>0</v>
      </c>
      <c r="K18" s="22"/>
      <c r="L18" s="21">
        <f t="shared" si="2"/>
        <v>0</v>
      </c>
      <c r="M18" s="22"/>
    </row>
    <row r="19" spans="1:13" ht="30" customHeight="1">
      <c r="A19" s="11" t="s">
        <v>45</v>
      </c>
      <c r="B19" s="23"/>
      <c r="C19" s="24"/>
      <c r="D19" s="24"/>
      <c r="E19" s="21">
        <f t="shared" si="0"/>
        <v>0</v>
      </c>
      <c r="F19" s="25"/>
      <c r="G19" s="23"/>
      <c r="H19" s="24"/>
      <c r="I19" s="24"/>
      <c r="J19" s="21">
        <f t="shared" si="1"/>
        <v>0</v>
      </c>
      <c r="K19" s="25"/>
      <c r="L19" s="21">
        <f t="shared" si="2"/>
        <v>0</v>
      </c>
      <c r="M19" s="25"/>
    </row>
    <row r="20" spans="1:13" ht="30" customHeight="1">
      <c r="A20" s="11" t="s">
        <v>8</v>
      </c>
      <c r="B20" s="20"/>
      <c r="C20" s="21"/>
      <c r="D20" s="21"/>
      <c r="E20" s="21">
        <f t="shared" si="0"/>
        <v>0</v>
      </c>
      <c r="F20" s="22"/>
      <c r="G20" s="20"/>
      <c r="H20" s="21"/>
      <c r="I20" s="21"/>
      <c r="J20" s="21">
        <f t="shared" si="1"/>
        <v>0</v>
      </c>
      <c r="K20" s="22"/>
      <c r="L20" s="21">
        <f t="shared" si="2"/>
        <v>0</v>
      </c>
      <c r="M20" s="22"/>
    </row>
    <row r="21" spans="1:13" ht="30" customHeight="1">
      <c r="A21" s="12" t="s">
        <v>46</v>
      </c>
      <c r="B21" s="20"/>
      <c r="C21" s="21"/>
      <c r="D21" s="21"/>
      <c r="E21" s="21">
        <f t="shared" si="0"/>
        <v>0</v>
      </c>
      <c r="F21" s="22"/>
      <c r="G21" s="20"/>
      <c r="H21" s="21"/>
      <c r="I21" s="21"/>
      <c r="J21" s="21">
        <f t="shared" si="1"/>
        <v>0</v>
      </c>
      <c r="K21" s="22"/>
      <c r="L21" s="21">
        <f t="shared" si="2"/>
        <v>0</v>
      </c>
      <c r="M21" s="22"/>
    </row>
    <row r="22" spans="1:13" ht="30" customHeight="1">
      <c r="A22" s="11" t="s">
        <v>47</v>
      </c>
      <c r="B22" s="20"/>
      <c r="C22" s="21"/>
      <c r="D22" s="21"/>
      <c r="E22" s="21">
        <f t="shared" si="0"/>
        <v>0</v>
      </c>
      <c r="F22" s="22"/>
      <c r="G22" s="20"/>
      <c r="H22" s="21"/>
      <c r="I22" s="21"/>
      <c r="J22" s="21">
        <f t="shared" si="1"/>
        <v>0</v>
      </c>
      <c r="K22" s="22"/>
      <c r="L22" s="21">
        <f t="shared" si="2"/>
        <v>0</v>
      </c>
      <c r="M22" s="22"/>
    </row>
    <row r="23" spans="1:13" ht="30" customHeight="1">
      <c r="A23" s="11" t="s">
        <v>48</v>
      </c>
      <c r="B23" s="20"/>
      <c r="C23" s="21"/>
      <c r="D23" s="21"/>
      <c r="E23" s="21">
        <f t="shared" si="0"/>
        <v>0</v>
      </c>
      <c r="F23" s="22"/>
      <c r="G23" s="20"/>
      <c r="H23" s="21"/>
      <c r="I23" s="21"/>
      <c r="J23" s="21">
        <f t="shared" si="1"/>
        <v>0</v>
      </c>
      <c r="K23" s="22"/>
      <c r="L23" s="21">
        <f t="shared" si="2"/>
        <v>0</v>
      </c>
      <c r="M23" s="22"/>
    </row>
    <row r="24" spans="1:13" ht="30" customHeight="1">
      <c r="A24" s="11" t="s">
        <v>49</v>
      </c>
      <c r="B24" s="20"/>
      <c r="C24" s="21"/>
      <c r="D24" s="21"/>
      <c r="E24" s="21">
        <f t="shared" si="0"/>
        <v>0</v>
      </c>
      <c r="F24" s="22"/>
      <c r="G24" s="20">
        <v>29</v>
      </c>
      <c r="H24" s="21">
        <v>26</v>
      </c>
      <c r="I24" s="21">
        <v>25</v>
      </c>
      <c r="J24" s="21">
        <f t="shared" si="1"/>
        <v>80</v>
      </c>
      <c r="K24" s="22"/>
      <c r="L24" s="21">
        <f t="shared" si="2"/>
        <v>80</v>
      </c>
      <c r="M24" s="22"/>
    </row>
    <row r="25" spans="1:13" ht="30" customHeight="1">
      <c r="A25" s="13" t="s">
        <v>50</v>
      </c>
      <c r="B25" s="20"/>
      <c r="C25" s="21"/>
      <c r="D25" s="21"/>
      <c r="E25" s="21">
        <f t="shared" si="0"/>
        <v>0</v>
      </c>
      <c r="F25" s="22"/>
      <c r="G25" s="20">
        <v>25</v>
      </c>
      <c r="H25" s="21">
        <v>31</v>
      </c>
      <c r="I25" s="21">
        <v>28</v>
      </c>
      <c r="J25" s="21">
        <f t="shared" si="1"/>
        <v>84</v>
      </c>
      <c r="K25" s="22"/>
      <c r="L25" s="21">
        <f t="shared" si="2"/>
        <v>84</v>
      </c>
      <c r="M25" s="22"/>
    </row>
    <row r="26" spans="1:13" ht="30" customHeight="1">
      <c r="A26" s="13" t="s">
        <v>9</v>
      </c>
      <c r="B26" s="37">
        <v>31</v>
      </c>
      <c r="C26" s="38">
        <v>30</v>
      </c>
      <c r="D26" s="38">
        <v>28</v>
      </c>
      <c r="E26" s="21">
        <f t="shared" si="0"/>
        <v>89</v>
      </c>
      <c r="F26" s="25"/>
      <c r="G26" s="20">
        <v>20</v>
      </c>
      <c r="H26" s="21">
        <v>25</v>
      </c>
      <c r="I26" s="21">
        <v>24</v>
      </c>
      <c r="J26" s="21">
        <f t="shared" si="1"/>
        <v>69</v>
      </c>
      <c r="K26" s="22"/>
      <c r="L26" s="21">
        <f t="shared" si="2"/>
        <v>158</v>
      </c>
      <c r="M26" s="22"/>
    </row>
    <row r="27" spans="1:13" ht="30" customHeight="1">
      <c r="A27" s="11" t="s">
        <v>51</v>
      </c>
      <c r="B27" s="20">
        <v>34</v>
      </c>
      <c r="C27" s="21">
        <v>30</v>
      </c>
      <c r="D27" s="21">
        <v>31</v>
      </c>
      <c r="E27" s="21">
        <f t="shared" si="0"/>
        <v>95</v>
      </c>
      <c r="F27" s="22"/>
      <c r="G27" s="20">
        <v>31</v>
      </c>
      <c r="H27" s="21">
        <v>26</v>
      </c>
      <c r="I27" s="21">
        <v>28</v>
      </c>
      <c r="J27" s="21">
        <f t="shared" si="1"/>
        <v>85</v>
      </c>
      <c r="K27" s="22"/>
      <c r="L27" s="21">
        <f t="shared" si="2"/>
        <v>180</v>
      </c>
      <c r="M27" s="22"/>
    </row>
    <row r="28" spans="1:13" ht="30" customHeight="1">
      <c r="A28" s="11" t="s">
        <v>52</v>
      </c>
      <c r="B28" s="20">
        <v>34</v>
      </c>
      <c r="C28" s="21">
        <v>32</v>
      </c>
      <c r="D28" s="21">
        <v>33</v>
      </c>
      <c r="E28" s="21">
        <f t="shared" si="0"/>
        <v>99</v>
      </c>
      <c r="F28" s="22"/>
      <c r="G28" s="20">
        <v>30</v>
      </c>
      <c r="H28" s="21">
        <v>27</v>
      </c>
      <c r="I28" s="21">
        <v>25</v>
      </c>
      <c r="J28" s="21">
        <f t="shared" si="1"/>
        <v>82</v>
      </c>
      <c r="K28" s="22"/>
      <c r="L28" s="21">
        <f t="shared" si="2"/>
        <v>181</v>
      </c>
      <c r="M28" s="22"/>
    </row>
    <row r="29" spans="1:13" ht="30" customHeight="1">
      <c r="A29" s="11" t="s">
        <v>53</v>
      </c>
      <c r="B29" s="20"/>
      <c r="C29" s="21"/>
      <c r="D29" s="21"/>
      <c r="E29" s="21">
        <f t="shared" si="0"/>
        <v>0</v>
      </c>
      <c r="F29" s="22"/>
      <c r="G29" s="20"/>
      <c r="H29" s="21"/>
      <c r="I29" s="21"/>
      <c r="J29" s="21">
        <f t="shared" si="1"/>
        <v>0</v>
      </c>
      <c r="K29" s="22"/>
      <c r="L29" s="21">
        <f t="shared" si="2"/>
        <v>0</v>
      </c>
      <c r="M29" s="22"/>
    </row>
    <row r="30" spans="1:13" ht="30" customHeight="1">
      <c r="A30" s="11" t="s">
        <v>54</v>
      </c>
      <c r="B30" s="37">
        <v>34</v>
      </c>
      <c r="C30" s="38">
        <v>28</v>
      </c>
      <c r="D30" s="38">
        <v>36</v>
      </c>
      <c r="E30" s="21">
        <f t="shared" si="0"/>
        <v>98</v>
      </c>
      <c r="F30" s="25"/>
      <c r="G30" s="20">
        <v>34</v>
      </c>
      <c r="H30" s="21">
        <v>37</v>
      </c>
      <c r="I30" s="21">
        <v>32</v>
      </c>
      <c r="J30" s="21">
        <f t="shared" si="1"/>
        <v>103</v>
      </c>
      <c r="K30" s="22"/>
      <c r="L30" s="21">
        <f t="shared" si="2"/>
        <v>201</v>
      </c>
      <c r="M30" s="22"/>
    </row>
    <row r="31" spans="1:13" ht="30" customHeight="1">
      <c r="A31" s="11" t="s">
        <v>10</v>
      </c>
      <c r="B31" s="20"/>
      <c r="C31" s="21"/>
      <c r="D31" s="21"/>
      <c r="E31" s="21">
        <f t="shared" si="0"/>
        <v>0</v>
      </c>
      <c r="F31" s="22"/>
      <c r="G31" s="20"/>
      <c r="H31" s="21"/>
      <c r="I31" s="21"/>
      <c r="J31" s="21">
        <f t="shared" si="1"/>
        <v>0</v>
      </c>
      <c r="K31" s="22"/>
      <c r="L31" s="21">
        <f t="shared" si="2"/>
        <v>0</v>
      </c>
      <c r="M31" s="22"/>
    </row>
    <row r="32" spans="1:13" ht="30" customHeight="1">
      <c r="A32" s="13" t="s">
        <v>11</v>
      </c>
      <c r="B32" s="23"/>
      <c r="C32" s="24"/>
      <c r="D32" s="24"/>
      <c r="E32" s="21">
        <f t="shared" si="0"/>
        <v>0</v>
      </c>
      <c r="F32" s="25"/>
      <c r="G32" s="23"/>
      <c r="H32" s="24"/>
      <c r="I32" s="24"/>
      <c r="J32" s="21">
        <f t="shared" si="1"/>
        <v>0</v>
      </c>
      <c r="K32" s="25"/>
      <c r="L32" s="21">
        <f t="shared" si="2"/>
        <v>0</v>
      </c>
      <c r="M32" s="25"/>
    </row>
    <row r="33" spans="1:13" ht="30" customHeight="1">
      <c r="A33" s="13" t="s">
        <v>12</v>
      </c>
      <c r="B33" s="20"/>
      <c r="C33" s="21"/>
      <c r="D33" s="21"/>
      <c r="E33" s="21">
        <f t="shared" si="0"/>
        <v>0</v>
      </c>
      <c r="F33" s="22"/>
      <c r="G33" s="20"/>
      <c r="H33" s="21"/>
      <c r="I33" s="21"/>
      <c r="J33" s="21">
        <f t="shared" si="1"/>
        <v>0</v>
      </c>
      <c r="K33" s="22"/>
      <c r="L33" s="21">
        <f t="shared" si="2"/>
        <v>0</v>
      </c>
      <c r="M33" s="22"/>
    </row>
    <row r="34" spans="1:13" ht="30" customHeight="1">
      <c r="A34" s="13" t="s">
        <v>55</v>
      </c>
      <c r="B34" s="20">
        <v>34</v>
      </c>
      <c r="C34" s="21">
        <v>29</v>
      </c>
      <c r="D34" s="21">
        <v>31</v>
      </c>
      <c r="E34" s="21">
        <f t="shared" si="0"/>
        <v>94</v>
      </c>
      <c r="F34" s="22"/>
      <c r="G34" s="20"/>
      <c r="H34" s="21"/>
      <c r="I34" s="21"/>
      <c r="J34" s="21">
        <f t="shared" si="1"/>
        <v>0</v>
      </c>
      <c r="K34" s="22"/>
      <c r="L34" s="21">
        <f t="shared" si="2"/>
        <v>94</v>
      </c>
      <c r="M34" s="22"/>
    </row>
    <row r="35" spans="1:13" ht="30" customHeight="1">
      <c r="A35" s="13" t="s">
        <v>13</v>
      </c>
      <c r="B35" s="20">
        <v>32</v>
      </c>
      <c r="C35" s="21">
        <v>34</v>
      </c>
      <c r="D35" s="21">
        <v>35</v>
      </c>
      <c r="E35" s="21">
        <f t="shared" si="0"/>
        <v>101</v>
      </c>
      <c r="F35" s="22"/>
      <c r="G35" s="20"/>
      <c r="H35" s="21"/>
      <c r="I35" s="21"/>
      <c r="J35" s="21">
        <f t="shared" si="1"/>
        <v>0</v>
      </c>
      <c r="K35" s="22"/>
      <c r="L35" s="21">
        <f t="shared" si="2"/>
        <v>101</v>
      </c>
      <c r="M35" s="22"/>
    </row>
    <row r="36" spans="1:13" ht="30" customHeight="1">
      <c r="A36" s="11" t="s">
        <v>14</v>
      </c>
      <c r="B36" s="20">
        <v>34</v>
      </c>
      <c r="C36" s="21">
        <v>39</v>
      </c>
      <c r="D36" s="21">
        <v>43</v>
      </c>
      <c r="E36" s="21">
        <f t="shared" si="0"/>
        <v>116</v>
      </c>
      <c r="F36" s="22"/>
      <c r="G36" s="20"/>
      <c r="H36" s="21"/>
      <c r="I36" s="21"/>
      <c r="J36" s="21">
        <f t="shared" si="1"/>
        <v>0</v>
      </c>
      <c r="K36" s="22"/>
      <c r="L36" s="21">
        <f t="shared" si="2"/>
        <v>116</v>
      </c>
      <c r="M36" s="22"/>
    </row>
    <row r="37" spans="1:13" ht="30" customHeight="1">
      <c r="A37" s="11" t="s">
        <v>15</v>
      </c>
      <c r="B37" s="37">
        <v>30</v>
      </c>
      <c r="C37" s="38">
        <v>34</v>
      </c>
      <c r="D37" s="38">
        <v>30</v>
      </c>
      <c r="E37" s="21">
        <f t="shared" si="0"/>
        <v>94</v>
      </c>
      <c r="F37" s="25"/>
      <c r="G37" s="20">
        <v>23</v>
      </c>
      <c r="H37" s="21">
        <v>26</v>
      </c>
      <c r="I37" s="21">
        <v>25</v>
      </c>
      <c r="J37" s="21">
        <f t="shared" si="1"/>
        <v>74</v>
      </c>
      <c r="K37" s="22"/>
      <c r="L37" s="21">
        <f t="shared" si="2"/>
        <v>168</v>
      </c>
      <c r="M37" s="22"/>
    </row>
    <row r="38" spans="1:13" ht="30" customHeight="1">
      <c r="A38" s="11" t="s">
        <v>16</v>
      </c>
      <c r="B38" s="20"/>
      <c r="C38" s="21"/>
      <c r="D38" s="21"/>
      <c r="E38" s="21">
        <f t="shared" si="0"/>
        <v>0</v>
      </c>
      <c r="F38" s="22"/>
      <c r="G38" s="20"/>
      <c r="H38" s="21"/>
      <c r="I38" s="21"/>
      <c r="J38" s="21">
        <f t="shared" si="1"/>
        <v>0</v>
      </c>
      <c r="K38" s="22"/>
      <c r="L38" s="21">
        <f t="shared" si="2"/>
        <v>0</v>
      </c>
      <c r="M38" s="22"/>
    </row>
    <row r="39" spans="1:13" ht="30" customHeight="1">
      <c r="A39" s="11" t="s">
        <v>17</v>
      </c>
      <c r="B39" s="20">
        <v>37</v>
      </c>
      <c r="C39" s="21">
        <v>26</v>
      </c>
      <c r="D39" s="21">
        <v>33</v>
      </c>
      <c r="E39" s="21">
        <f t="shared" si="0"/>
        <v>96</v>
      </c>
      <c r="F39" s="22"/>
      <c r="G39" s="20">
        <v>24</v>
      </c>
      <c r="H39" s="21">
        <v>27</v>
      </c>
      <c r="I39" s="21">
        <v>22</v>
      </c>
      <c r="J39" s="21">
        <f t="shared" si="1"/>
        <v>73</v>
      </c>
      <c r="K39" s="22"/>
      <c r="L39" s="21">
        <f t="shared" si="2"/>
        <v>169</v>
      </c>
      <c r="M39" s="22"/>
    </row>
    <row r="40" spans="1:13" ht="30" customHeight="1">
      <c r="A40" s="13" t="s">
        <v>56</v>
      </c>
      <c r="B40" s="20"/>
      <c r="C40" s="21"/>
      <c r="D40" s="21"/>
      <c r="E40" s="21">
        <f t="shared" si="0"/>
        <v>0</v>
      </c>
      <c r="F40" s="22"/>
      <c r="G40" s="20"/>
      <c r="H40" s="21"/>
      <c r="I40" s="21"/>
      <c r="J40" s="21">
        <f t="shared" si="1"/>
        <v>0</v>
      </c>
      <c r="K40" s="22"/>
      <c r="L40" s="21">
        <f t="shared" si="2"/>
        <v>0</v>
      </c>
      <c r="M40" s="22"/>
    </row>
    <row r="41" spans="1:13" ht="30" customHeight="1">
      <c r="A41" s="13" t="s">
        <v>18</v>
      </c>
      <c r="B41" s="20"/>
      <c r="C41" s="21"/>
      <c r="D41" s="21"/>
      <c r="E41" s="21">
        <f t="shared" si="0"/>
        <v>0</v>
      </c>
      <c r="F41" s="22"/>
      <c r="G41" s="20"/>
      <c r="H41" s="21"/>
      <c r="I41" s="21"/>
      <c r="J41" s="21">
        <f t="shared" si="1"/>
        <v>0</v>
      </c>
      <c r="K41" s="22"/>
      <c r="L41" s="21">
        <f t="shared" si="2"/>
        <v>0</v>
      </c>
      <c r="M41" s="22"/>
    </row>
    <row r="42" spans="1:13" ht="30" customHeight="1">
      <c r="A42" s="13" t="s">
        <v>19</v>
      </c>
      <c r="B42" s="20">
        <v>28</v>
      </c>
      <c r="C42" s="21">
        <v>31</v>
      </c>
      <c r="D42" s="21">
        <v>29</v>
      </c>
      <c r="E42" s="21">
        <f>SUM(B42:D42)</f>
        <v>88</v>
      </c>
      <c r="F42" s="22"/>
      <c r="G42" s="20">
        <v>24</v>
      </c>
      <c r="H42" s="21">
        <v>24</v>
      </c>
      <c r="I42" s="21">
        <v>25</v>
      </c>
      <c r="J42" s="21">
        <f t="shared" si="1"/>
        <v>73</v>
      </c>
      <c r="K42" s="22"/>
      <c r="L42" s="21">
        <f t="shared" si="2"/>
        <v>161</v>
      </c>
      <c r="M42" s="22"/>
    </row>
    <row r="43" spans="1:13" ht="30" customHeight="1">
      <c r="A43" s="11" t="s">
        <v>38</v>
      </c>
      <c r="B43" s="20">
        <v>31</v>
      </c>
      <c r="C43" s="21">
        <v>33</v>
      </c>
      <c r="D43" s="21">
        <v>31</v>
      </c>
      <c r="E43" s="21">
        <f>SUM(B43:D43)</f>
        <v>95</v>
      </c>
      <c r="F43" s="22"/>
      <c r="G43" s="20">
        <v>38</v>
      </c>
      <c r="H43" s="21">
        <v>32</v>
      </c>
      <c r="I43" s="21">
        <v>36</v>
      </c>
      <c r="J43" s="21">
        <f>SUM(G43:I43)</f>
        <v>106</v>
      </c>
      <c r="K43" s="22"/>
      <c r="L43" s="21">
        <f>IF(OR(E43,J43)=0,"",E43+J43)</f>
        <v>201</v>
      </c>
      <c r="M43" s="22"/>
    </row>
    <row r="44" spans="1:13" ht="30" customHeight="1">
      <c r="A44" s="13" t="s">
        <v>57</v>
      </c>
      <c r="B44" s="20"/>
      <c r="C44" s="21"/>
      <c r="D44" s="21"/>
      <c r="E44" s="21">
        <f t="shared" si="0"/>
        <v>0</v>
      </c>
      <c r="F44" s="22"/>
      <c r="G44" s="20"/>
      <c r="H44" s="21"/>
      <c r="I44" s="21"/>
      <c r="J44" s="21">
        <f t="shared" si="1"/>
        <v>0</v>
      </c>
      <c r="K44" s="22"/>
      <c r="L44" s="21">
        <f t="shared" si="2"/>
        <v>0</v>
      </c>
      <c r="M44" s="22"/>
    </row>
    <row r="45" spans="1:13" ht="30" customHeight="1">
      <c r="A45" s="13" t="s">
        <v>20</v>
      </c>
      <c r="B45" s="20"/>
      <c r="C45" s="21"/>
      <c r="D45" s="21"/>
      <c r="E45" s="21">
        <f t="shared" si="0"/>
        <v>0</v>
      </c>
      <c r="F45" s="22"/>
      <c r="G45" s="20"/>
      <c r="H45" s="21"/>
      <c r="I45" s="21"/>
      <c r="J45" s="21">
        <f t="shared" si="1"/>
        <v>0</v>
      </c>
      <c r="K45" s="22"/>
      <c r="L45" s="21">
        <f t="shared" si="2"/>
        <v>0</v>
      </c>
      <c r="M45" s="22"/>
    </row>
    <row r="46" spans="1:13" ht="30" customHeight="1">
      <c r="A46" s="13" t="s">
        <v>21</v>
      </c>
      <c r="B46" s="20"/>
      <c r="C46" s="21"/>
      <c r="D46" s="21"/>
      <c r="E46" s="21">
        <f t="shared" si="0"/>
        <v>0</v>
      </c>
      <c r="F46" s="22"/>
      <c r="G46" s="20"/>
      <c r="H46" s="21"/>
      <c r="I46" s="21"/>
      <c r="J46" s="21">
        <f t="shared" si="1"/>
        <v>0</v>
      </c>
      <c r="K46" s="22"/>
      <c r="L46" s="21">
        <f t="shared" si="2"/>
        <v>0</v>
      </c>
      <c r="M46" s="22"/>
    </row>
    <row r="47" spans="1:13" ht="30" customHeight="1">
      <c r="A47" s="13" t="s">
        <v>22</v>
      </c>
      <c r="B47" s="20"/>
      <c r="C47" s="21"/>
      <c r="D47" s="21"/>
      <c r="E47" s="21">
        <f t="shared" si="0"/>
        <v>0</v>
      </c>
      <c r="F47" s="22"/>
      <c r="G47" s="20"/>
      <c r="H47" s="21"/>
      <c r="I47" s="21"/>
      <c r="J47" s="21">
        <f t="shared" si="1"/>
        <v>0</v>
      </c>
      <c r="K47" s="22"/>
      <c r="L47" s="21">
        <f t="shared" si="2"/>
        <v>0</v>
      </c>
      <c r="M47" s="22"/>
    </row>
    <row r="48" spans="1:13" ht="30" customHeight="1">
      <c r="A48" s="13" t="s">
        <v>23</v>
      </c>
      <c r="B48" s="20">
        <v>30</v>
      </c>
      <c r="C48" s="21">
        <v>29</v>
      </c>
      <c r="D48" s="21">
        <v>33</v>
      </c>
      <c r="E48" s="21">
        <f t="shared" si="0"/>
        <v>92</v>
      </c>
      <c r="F48" s="22"/>
      <c r="G48" s="20">
        <v>24</v>
      </c>
      <c r="H48" s="21">
        <v>33</v>
      </c>
      <c r="I48" s="21">
        <v>29</v>
      </c>
      <c r="J48" s="21">
        <f t="shared" si="1"/>
        <v>86</v>
      </c>
      <c r="K48" s="22"/>
      <c r="L48" s="21">
        <f t="shared" si="2"/>
        <v>178</v>
      </c>
      <c r="M48" s="22"/>
    </row>
    <row r="49" spans="1:13" ht="30" customHeight="1">
      <c r="A49" s="13" t="s">
        <v>24</v>
      </c>
      <c r="B49" s="20"/>
      <c r="C49" s="21"/>
      <c r="D49" s="21"/>
      <c r="E49" s="21">
        <f t="shared" si="0"/>
        <v>0</v>
      </c>
      <c r="F49" s="22"/>
      <c r="G49" s="20"/>
      <c r="H49" s="21"/>
      <c r="I49" s="21"/>
      <c r="J49" s="21">
        <f t="shared" si="1"/>
        <v>0</v>
      </c>
      <c r="K49" s="22"/>
      <c r="L49" s="21">
        <f t="shared" si="2"/>
        <v>0</v>
      </c>
      <c r="M49" s="22"/>
    </row>
    <row r="50" spans="1:13" ht="30" customHeight="1">
      <c r="A50" s="11" t="s">
        <v>25</v>
      </c>
      <c r="B50" s="20"/>
      <c r="C50" s="21"/>
      <c r="D50" s="21"/>
      <c r="E50" s="21">
        <f t="shared" si="0"/>
        <v>0</v>
      </c>
      <c r="F50" s="22"/>
      <c r="G50" s="20"/>
      <c r="H50" s="21"/>
      <c r="I50" s="21"/>
      <c r="J50" s="21">
        <f t="shared" si="1"/>
        <v>0</v>
      </c>
      <c r="K50" s="22"/>
      <c r="L50" s="21">
        <f t="shared" si="2"/>
        <v>0</v>
      </c>
      <c r="M50" s="22"/>
    </row>
    <row r="51" spans="1:13" ht="30" customHeight="1" thickBot="1">
      <c r="A51" s="26" t="s">
        <v>34</v>
      </c>
      <c r="B51" s="27">
        <v>32</v>
      </c>
      <c r="C51" s="28">
        <v>27</v>
      </c>
      <c r="D51" s="28">
        <v>32</v>
      </c>
      <c r="E51" s="28">
        <f>SUM(B51:D51)</f>
        <v>91</v>
      </c>
      <c r="F51" s="29"/>
      <c r="G51" s="27">
        <v>27</v>
      </c>
      <c r="H51" s="28">
        <v>24</v>
      </c>
      <c r="I51" s="28">
        <v>32</v>
      </c>
      <c r="J51" s="28">
        <f>SUM(G51:I51)</f>
        <v>83</v>
      </c>
      <c r="K51" s="29"/>
      <c r="L51" s="28">
        <f>IF(OR(E51,J51)=0,"",E51+J51)</f>
        <v>174</v>
      </c>
      <c r="M51" s="29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  <row r="79" spans="4:9" ht="15">
      <c r="D79" s="1"/>
      <c r="E79" s="1"/>
      <c r="F79" s="1"/>
      <c r="G79" s="1"/>
      <c r="H79" s="1"/>
      <c r="I79" s="1"/>
    </row>
    <row r="80" spans="4:9" ht="15">
      <c r="D80" s="1"/>
      <c r="E80" s="1"/>
      <c r="F80" s="1"/>
      <c r="G80" s="1"/>
      <c r="H80" s="1"/>
      <c r="I80" s="1"/>
    </row>
    <row r="81" spans="4:9" ht="15">
      <c r="D81" s="1"/>
      <c r="E81" s="1"/>
      <c r="F81" s="1"/>
      <c r="G81" s="1"/>
      <c r="H81" s="1"/>
      <c r="I81" s="1"/>
    </row>
    <row r="82" spans="4:9" ht="15">
      <c r="D82" s="1"/>
      <c r="E82" s="1"/>
      <c r="F82" s="1"/>
      <c r="G82" s="1"/>
      <c r="H82" s="1"/>
      <c r="I82" s="1"/>
    </row>
    <row r="83" spans="4:9" ht="15">
      <c r="D83" s="1"/>
      <c r="E83" s="1"/>
      <c r="F83" s="1"/>
      <c r="G83" s="1"/>
      <c r="H83" s="1"/>
      <c r="I83" s="1"/>
    </row>
    <row r="84" spans="4:9" ht="15">
      <c r="D84" s="1"/>
      <c r="E84" s="1"/>
      <c r="F84" s="1"/>
      <c r="G84" s="1"/>
      <c r="H84" s="1"/>
      <c r="I84" s="1"/>
    </row>
    <row r="85" spans="4:9" ht="15">
      <c r="D85" s="1"/>
      <c r="E85" s="1"/>
      <c r="F85" s="1"/>
      <c r="G85" s="1"/>
      <c r="H85" s="1"/>
      <c r="I85" s="1"/>
    </row>
    <row r="86" spans="4:9" ht="15">
      <c r="D86" s="1"/>
      <c r="E86" s="1"/>
      <c r="F86" s="1"/>
      <c r="G86" s="1"/>
      <c r="H86" s="1"/>
      <c r="I86" s="1"/>
    </row>
    <row r="87" spans="4:9" ht="15">
      <c r="D87" s="1"/>
      <c r="E87" s="1"/>
      <c r="F87" s="1"/>
      <c r="G87" s="1"/>
      <c r="H87" s="1"/>
      <c r="I87" s="1"/>
    </row>
    <row r="88" spans="4:9" ht="15">
      <c r="D88" s="1"/>
      <c r="E88" s="1"/>
      <c r="F88" s="1"/>
      <c r="G88" s="1"/>
      <c r="H88" s="1"/>
      <c r="I88" s="1"/>
    </row>
    <row r="89" spans="4:9" ht="15">
      <c r="D89" s="1"/>
      <c r="E89" s="1"/>
      <c r="F89" s="1"/>
      <c r="G89" s="1"/>
      <c r="H89" s="1"/>
      <c r="I89" s="1"/>
    </row>
    <row r="90" spans="4:9" ht="15">
      <c r="D90" s="1"/>
      <c r="E90" s="1"/>
      <c r="F90" s="1"/>
      <c r="G90" s="1"/>
      <c r="H90" s="1"/>
      <c r="I90" s="1"/>
    </row>
    <row r="91" spans="4:9" ht="15">
      <c r="D91" s="1"/>
      <c r="E91" s="1"/>
      <c r="F91" s="1"/>
      <c r="G91" s="1"/>
      <c r="H91" s="1"/>
      <c r="I91" s="1"/>
    </row>
    <row r="92" spans="4:9" ht="15">
      <c r="D92" s="1"/>
      <c r="E92" s="1"/>
      <c r="F92" s="1"/>
      <c r="G92" s="1"/>
      <c r="H92" s="1"/>
      <c r="I92" s="1"/>
    </row>
    <row r="93" spans="4:9" ht="15">
      <c r="D93" s="1"/>
      <c r="E93" s="1"/>
      <c r="F93" s="1"/>
      <c r="G93" s="1"/>
      <c r="H93" s="1"/>
      <c r="I93" s="1"/>
    </row>
    <row r="94" spans="4:9" ht="15">
      <c r="D94" s="1"/>
      <c r="E94" s="1"/>
      <c r="F94" s="1"/>
      <c r="G94" s="1"/>
      <c r="H94" s="1"/>
      <c r="I94" s="1"/>
    </row>
    <row r="95" spans="4:9" ht="15">
      <c r="D95" s="1"/>
      <c r="E95" s="1"/>
      <c r="F95" s="1"/>
      <c r="G95" s="1"/>
      <c r="H95" s="1"/>
      <c r="I95" s="1"/>
    </row>
    <row r="96" spans="4:9" ht="15">
      <c r="D96" s="1"/>
      <c r="E96" s="1"/>
      <c r="F96" s="1"/>
      <c r="G96" s="1"/>
      <c r="H96" s="1"/>
      <c r="I96" s="1"/>
    </row>
    <row r="97" spans="4:9" ht="15">
      <c r="D97" s="1"/>
      <c r="E97" s="1"/>
      <c r="F97" s="1"/>
      <c r="G97" s="1"/>
      <c r="H97" s="1"/>
      <c r="I97" s="1"/>
    </row>
    <row r="98" spans="4:9" ht="15">
      <c r="D98" s="1"/>
      <c r="E98" s="1"/>
      <c r="F98" s="1"/>
      <c r="G98" s="1"/>
      <c r="H98" s="1"/>
      <c r="I98" s="1"/>
    </row>
    <row r="99" spans="4:9" ht="15">
      <c r="D99" s="1"/>
      <c r="E99" s="1"/>
      <c r="F99" s="1"/>
      <c r="G99" s="1"/>
      <c r="H99" s="1"/>
      <c r="I99" s="1"/>
    </row>
    <row r="100" spans="4:9" ht="15">
      <c r="D100" s="1"/>
      <c r="E100" s="1"/>
      <c r="F100" s="1"/>
      <c r="G100" s="1"/>
      <c r="H100" s="1"/>
      <c r="I100" s="1"/>
    </row>
  </sheetData>
  <sheetProtection/>
  <printOptions/>
  <pageMargins left="0" right="0" top="0" bottom="0" header="0.5118110236220472" footer="0"/>
  <pageSetup fitToHeight="1" fitToWidth="1" horizontalDpi="600" verticalDpi="600" orientation="portrait" paperSize="9" scale="54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5.57421875" style="0" bestFit="1" customWidth="1"/>
    <col min="2" max="2" width="34.140625" style="0" customWidth="1"/>
    <col min="3" max="4" width="6.140625" style="0" bestFit="1" customWidth="1"/>
    <col min="5" max="5" width="6.140625" style="0" customWidth="1"/>
    <col min="6" max="6" width="7.8515625" style="0" bestFit="1" customWidth="1"/>
  </cols>
  <sheetData>
    <row r="1" spans="1:7" ht="22.5">
      <c r="A1" s="41" t="s">
        <v>37</v>
      </c>
      <c r="B1" s="41"/>
      <c r="C1" s="41"/>
      <c r="D1" s="41"/>
      <c r="E1" s="41"/>
      <c r="F1" s="41"/>
      <c r="G1" s="41"/>
    </row>
    <row r="2" spans="1:7" ht="12.75">
      <c r="A2" s="42" t="s">
        <v>75</v>
      </c>
      <c r="B2" s="42"/>
      <c r="C2" s="42"/>
      <c r="D2" s="42"/>
      <c r="E2" s="42"/>
      <c r="F2" s="42"/>
      <c r="G2" s="42"/>
    </row>
    <row r="3" spans="1:6" ht="12.75">
      <c r="A3" s="30" t="s">
        <v>31</v>
      </c>
      <c r="B3" s="31" t="s">
        <v>58</v>
      </c>
      <c r="C3" s="30" t="s">
        <v>59</v>
      </c>
      <c r="D3" s="30" t="s">
        <v>60</v>
      </c>
      <c r="E3" s="30" t="s">
        <v>61</v>
      </c>
      <c r="F3" s="30" t="s">
        <v>30</v>
      </c>
    </row>
    <row r="4" spans="1:6" ht="12.75">
      <c r="A4" s="32">
        <v>1</v>
      </c>
      <c r="B4" s="40" t="s">
        <v>19</v>
      </c>
      <c r="C4" s="39">
        <v>28</v>
      </c>
      <c r="D4" s="39">
        <v>31</v>
      </c>
      <c r="E4" s="39">
        <v>29</v>
      </c>
      <c r="F4" s="32">
        <v>88</v>
      </c>
    </row>
    <row r="5" spans="1:6" ht="12.75">
      <c r="A5" s="32">
        <v>2</v>
      </c>
      <c r="B5" t="s">
        <v>42</v>
      </c>
      <c r="C5" s="32">
        <v>32</v>
      </c>
      <c r="D5" s="32">
        <v>29</v>
      </c>
      <c r="E5" s="32">
        <v>28</v>
      </c>
      <c r="F5" s="32">
        <v>89</v>
      </c>
    </row>
    <row r="6" spans="1:6" ht="12.75">
      <c r="A6" s="32">
        <v>3</v>
      </c>
      <c r="B6" t="s">
        <v>55</v>
      </c>
      <c r="C6" s="32">
        <v>34</v>
      </c>
      <c r="D6" s="32">
        <v>29</v>
      </c>
      <c r="E6" s="32">
        <v>31</v>
      </c>
      <c r="F6" s="32">
        <v>94</v>
      </c>
    </row>
    <row r="7" spans="1:6" ht="12.75">
      <c r="A7" s="32">
        <v>4</v>
      </c>
      <c r="B7" t="s">
        <v>52</v>
      </c>
      <c r="C7" s="32">
        <v>34</v>
      </c>
      <c r="D7" s="32">
        <v>32</v>
      </c>
      <c r="E7" s="32">
        <v>33</v>
      </c>
      <c r="F7" s="32">
        <v>99</v>
      </c>
    </row>
    <row r="8" spans="1:6" ht="12.75">
      <c r="A8" s="32"/>
      <c r="C8" s="32"/>
      <c r="D8" s="32"/>
      <c r="E8" s="32"/>
      <c r="F8" s="32"/>
    </row>
    <row r="9" spans="1:6" ht="12.75">
      <c r="A9" s="30" t="s">
        <v>31</v>
      </c>
      <c r="B9" s="31" t="s">
        <v>71</v>
      </c>
      <c r="C9" s="30" t="s">
        <v>59</v>
      </c>
      <c r="D9" s="30" t="s">
        <v>60</v>
      </c>
      <c r="E9" s="30" t="s">
        <v>61</v>
      </c>
      <c r="F9" s="30" t="s">
        <v>30</v>
      </c>
    </row>
    <row r="10" spans="1:7" ht="12.75">
      <c r="A10" s="32">
        <v>1</v>
      </c>
      <c r="B10" t="s">
        <v>38</v>
      </c>
      <c r="C10" s="32">
        <v>31</v>
      </c>
      <c r="D10" s="32">
        <v>33</v>
      </c>
      <c r="E10" s="32">
        <v>31</v>
      </c>
      <c r="F10" s="32">
        <v>95</v>
      </c>
      <c r="G10" t="s">
        <v>68</v>
      </c>
    </row>
    <row r="11" spans="1:7" ht="12.75">
      <c r="A11" s="32">
        <v>2</v>
      </c>
      <c r="B11" t="s">
        <v>51</v>
      </c>
      <c r="C11" s="32">
        <v>34</v>
      </c>
      <c r="D11" s="32">
        <v>30</v>
      </c>
      <c r="E11" s="32">
        <v>31</v>
      </c>
      <c r="F11" s="32">
        <v>95</v>
      </c>
      <c r="G11" t="s">
        <v>69</v>
      </c>
    </row>
    <row r="12" spans="1:6" ht="12.75">
      <c r="A12" s="32">
        <v>3</v>
      </c>
      <c r="B12" t="s">
        <v>14</v>
      </c>
      <c r="C12" s="32">
        <v>34</v>
      </c>
      <c r="D12" s="32">
        <v>39</v>
      </c>
      <c r="E12" s="32">
        <v>43</v>
      </c>
      <c r="F12" s="32">
        <v>116</v>
      </c>
    </row>
    <row r="13" spans="1:6" ht="12.75">
      <c r="A13" s="32"/>
      <c r="C13" s="32"/>
      <c r="D13" s="32"/>
      <c r="E13" s="32"/>
      <c r="F13" s="32"/>
    </row>
    <row r="14" spans="1:6" ht="12.75">
      <c r="A14" s="30" t="s">
        <v>31</v>
      </c>
      <c r="B14" s="31" t="s">
        <v>70</v>
      </c>
      <c r="C14" s="30" t="s">
        <v>59</v>
      </c>
      <c r="D14" s="30" t="s">
        <v>60</v>
      </c>
      <c r="E14" s="30" t="s">
        <v>61</v>
      </c>
      <c r="F14" s="30" t="s">
        <v>30</v>
      </c>
    </row>
    <row r="15" spans="1:6" ht="12.75">
      <c r="A15" s="32">
        <v>1</v>
      </c>
      <c r="B15" s="33" t="s">
        <v>9</v>
      </c>
      <c r="C15" s="34">
        <v>31</v>
      </c>
      <c r="D15" s="34">
        <v>30</v>
      </c>
      <c r="E15" s="34">
        <v>28</v>
      </c>
      <c r="F15" s="34">
        <v>89</v>
      </c>
    </row>
    <row r="16" spans="1:6" ht="12.75">
      <c r="A16" s="32">
        <v>2</v>
      </c>
      <c r="B16" t="s">
        <v>23</v>
      </c>
      <c r="C16" s="32">
        <v>30</v>
      </c>
      <c r="D16" s="32">
        <v>29</v>
      </c>
      <c r="E16" s="32">
        <v>33</v>
      </c>
      <c r="F16" s="32">
        <v>92</v>
      </c>
    </row>
    <row r="17" spans="1:6" ht="12.75">
      <c r="A17" s="32">
        <v>3</v>
      </c>
      <c r="B17" t="s">
        <v>17</v>
      </c>
      <c r="C17" s="32">
        <v>37</v>
      </c>
      <c r="D17" s="32">
        <v>26</v>
      </c>
      <c r="E17" s="32">
        <v>33</v>
      </c>
      <c r="F17" s="32">
        <v>96</v>
      </c>
    </row>
    <row r="18" spans="1:6" ht="12.75">
      <c r="A18" s="32">
        <v>4</v>
      </c>
      <c r="B18" t="s">
        <v>40</v>
      </c>
      <c r="C18" s="32">
        <v>35</v>
      </c>
      <c r="D18" s="32">
        <v>31</v>
      </c>
      <c r="E18" s="32">
        <v>31</v>
      </c>
      <c r="F18" s="32">
        <v>97</v>
      </c>
    </row>
    <row r="19" spans="1:6" ht="12.75">
      <c r="A19" s="32">
        <v>5</v>
      </c>
      <c r="B19" t="s">
        <v>36</v>
      </c>
      <c r="C19" s="32">
        <v>35</v>
      </c>
      <c r="D19" s="32">
        <v>33</v>
      </c>
      <c r="E19" s="32">
        <v>33</v>
      </c>
      <c r="F19" s="32">
        <v>101</v>
      </c>
    </row>
    <row r="20" spans="1:6" ht="12.75">
      <c r="A20" s="32"/>
      <c r="C20" s="32"/>
      <c r="D20" s="32"/>
      <c r="E20" s="32"/>
      <c r="F20" s="32"/>
    </row>
    <row r="21" spans="1:6" ht="12.75">
      <c r="A21" s="30" t="s">
        <v>31</v>
      </c>
      <c r="B21" s="31" t="s">
        <v>62</v>
      </c>
      <c r="C21" s="30" t="s">
        <v>59</v>
      </c>
      <c r="D21" s="30" t="s">
        <v>60</v>
      </c>
      <c r="E21" s="30" t="s">
        <v>61</v>
      </c>
      <c r="F21" s="30" t="s">
        <v>30</v>
      </c>
    </row>
    <row r="22" spans="1:6" ht="12.75">
      <c r="A22" s="32">
        <v>1</v>
      </c>
      <c r="B22" s="33" t="s">
        <v>34</v>
      </c>
      <c r="C22" s="34">
        <v>32</v>
      </c>
      <c r="D22" s="34">
        <v>27</v>
      </c>
      <c r="E22" s="34">
        <v>32</v>
      </c>
      <c r="F22" s="34">
        <v>91</v>
      </c>
    </row>
    <row r="23" spans="1:6" ht="12.75">
      <c r="A23" s="32">
        <v>2</v>
      </c>
      <c r="B23" t="s">
        <v>15</v>
      </c>
      <c r="C23" s="32">
        <v>30</v>
      </c>
      <c r="D23" s="32">
        <v>34</v>
      </c>
      <c r="E23" s="32">
        <v>30</v>
      </c>
      <c r="F23" s="32">
        <v>94</v>
      </c>
    </row>
    <row r="24" spans="1:6" ht="12.75">
      <c r="A24" s="32">
        <v>3</v>
      </c>
      <c r="B24" t="s">
        <v>54</v>
      </c>
      <c r="C24" s="32">
        <v>34</v>
      </c>
      <c r="D24" s="32">
        <v>28</v>
      </c>
      <c r="E24" s="32">
        <v>36</v>
      </c>
      <c r="F24" s="32">
        <v>98</v>
      </c>
    </row>
    <row r="25" spans="1:6" ht="12.75">
      <c r="A25" s="32">
        <v>4</v>
      </c>
      <c r="B25" t="s">
        <v>13</v>
      </c>
      <c r="C25" s="32">
        <v>32</v>
      </c>
      <c r="D25" s="32">
        <v>34</v>
      </c>
      <c r="E25" s="32">
        <v>35</v>
      </c>
      <c r="F25" s="32">
        <v>101</v>
      </c>
    </row>
    <row r="26" spans="1:6" ht="12.75">
      <c r="A26" s="34">
        <v>5</v>
      </c>
      <c r="B26" t="s">
        <v>43</v>
      </c>
      <c r="C26" s="32">
        <v>34</v>
      </c>
      <c r="D26" s="32">
        <v>37</v>
      </c>
      <c r="E26" s="32">
        <v>36</v>
      </c>
      <c r="F26" s="32">
        <v>107</v>
      </c>
    </row>
    <row r="27" spans="1:6" ht="13.5" thickBot="1">
      <c r="A27" s="35"/>
      <c r="B27" s="36"/>
      <c r="C27" s="35"/>
      <c r="D27" s="35"/>
      <c r="E27" s="35"/>
      <c r="F27" s="35"/>
    </row>
    <row r="28" spans="1:6" ht="12.75">
      <c r="A28" s="32"/>
      <c r="C28" s="32"/>
      <c r="D28" s="32"/>
      <c r="E28" s="32"/>
      <c r="F28" s="32"/>
    </row>
    <row r="29" spans="1:6" ht="12.75">
      <c r="A29" s="30" t="s">
        <v>31</v>
      </c>
      <c r="B29" s="31" t="s">
        <v>63</v>
      </c>
      <c r="C29" s="30" t="s">
        <v>59</v>
      </c>
      <c r="D29" s="30" t="s">
        <v>60</v>
      </c>
      <c r="E29" s="30" t="s">
        <v>61</v>
      </c>
      <c r="F29" s="30" t="s">
        <v>30</v>
      </c>
    </row>
    <row r="30" spans="1:7" ht="12.75">
      <c r="A30" s="32">
        <v>1</v>
      </c>
      <c r="B30" t="s">
        <v>42</v>
      </c>
      <c r="C30" s="32">
        <v>21</v>
      </c>
      <c r="D30" s="32">
        <v>22</v>
      </c>
      <c r="E30" s="32">
        <v>26</v>
      </c>
      <c r="F30" s="32">
        <v>69</v>
      </c>
      <c r="G30" s="32"/>
    </row>
    <row r="31" spans="1:6" ht="12.75">
      <c r="A31" s="32">
        <v>2</v>
      </c>
      <c r="B31" t="s">
        <v>19</v>
      </c>
      <c r="C31" s="32">
        <v>24</v>
      </c>
      <c r="D31" s="32">
        <v>24</v>
      </c>
      <c r="E31" s="32">
        <v>25</v>
      </c>
      <c r="F31" s="32">
        <v>73</v>
      </c>
    </row>
    <row r="32" spans="1:6" ht="12.75">
      <c r="A32" s="32">
        <v>3</v>
      </c>
      <c r="B32" t="s">
        <v>52</v>
      </c>
      <c r="C32" s="32">
        <v>30</v>
      </c>
      <c r="D32" s="32">
        <v>27</v>
      </c>
      <c r="E32" s="32">
        <v>25</v>
      </c>
      <c r="F32" s="32">
        <v>82</v>
      </c>
    </row>
    <row r="33" spans="1:6" ht="12.75">
      <c r="A33" s="32"/>
      <c r="C33" s="32"/>
      <c r="D33" s="32"/>
      <c r="E33" s="32"/>
      <c r="F33" s="32"/>
    </row>
    <row r="34" spans="1:6" ht="12.75">
      <c r="A34" s="30" t="s">
        <v>31</v>
      </c>
      <c r="B34" s="31" t="s">
        <v>72</v>
      </c>
      <c r="C34" s="30" t="s">
        <v>59</v>
      </c>
      <c r="D34" s="30" t="s">
        <v>60</v>
      </c>
      <c r="E34" s="30" t="s">
        <v>61</v>
      </c>
      <c r="F34" s="30" t="s">
        <v>30</v>
      </c>
    </row>
    <row r="35" spans="1:6" ht="12.75">
      <c r="A35" s="32">
        <v>1</v>
      </c>
      <c r="B35" t="s">
        <v>49</v>
      </c>
      <c r="C35" s="32">
        <v>29</v>
      </c>
      <c r="D35" s="32">
        <v>26</v>
      </c>
      <c r="E35" s="32">
        <v>25</v>
      </c>
      <c r="F35" s="32">
        <v>80</v>
      </c>
    </row>
    <row r="36" spans="1:6" ht="12.75">
      <c r="A36" s="32">
        <v>2</v>
      </c>
      <c r="B36" t="s">
        <v>51</v>
      </c>
      <c r="C36" s="32">
        <v>31</v>
      </c>
      <c r="D36" s="32">
        <v>26</v>
      </c>
      <c r="E36" s="32">
        <v>28</v>
      </c>
      <c r="F36" s="32">
        <v>85</v>
      </c>
    </row>
    <row r="37" spans="1:6" ht="12.75">
      <c r="A37" s="32">
        <v>3</v>
      </c>
      <c r="B37" t="s">
        <v>38</v>
      </c>
      <c r="C37" s="32">
        <v>38</v>
      </c>
      <c r="D37" s="32">
        <v>32</v>
      </c>
      <c r="E37" s="32">
        <v>36</v>
      </c>
      <c r="F37" s="32">
        <v>106</v>
      </c>
    </row>
    <row r="38" spans="1:6" ht="12.75">
      <c r="A38" s="32"/>
      <c r="C38" s="32"/>
      <c r="D38" s="32"/>
      <c r="E38" s="32"/>
      <c r="F38" s="32"/>
    </row>
    <row r="39" spans="1:6" ht="12.75">
      <c r="A39" s="30" t="s">
        <v>31</v>
      </c>
      <c r="B39" s="31" t="s">
        <v>73</v>
      </c>
      <c r="C39" s="30" t="s">
        <v>59</v>
      </c>
      <c r="D39" s="30" t="s">
        <v>60</v>
      </c>
      <c r="E39" s="30" t="s">
        <v>61</v>
      </c>
      <c r="F39" s="30" t="s">
        <v>30</v>
      </c>
    </row>
    <row r="40" spans="1:6" ht="12.75">
      <c r="A40" s="32">
        <v>1</v>
      </c>
      <c r="B40" t="s">
        <v>9</v>
      </c>
      <c r="C40" s="32">
        <v>20</v>
      </c>
      <c r="D40" s="32">
        <v>25</v>
      </c>
      <c r="E40" s="32">
        <v>24</v>
      </c>
      <c r="F40" s="32">
        <v>69</v>
      </c>
    </row>
    <row r="41" spans="1:6" ht="12.75">
      <c r="A41" s="32">
        <v>2</v>
      </c>
      <c r="B41" t="s">
        <v>17</v>
      </c>
      <c r="C41" s="32">
        <v>24</v>
      </c>
      <c r="D41" s="32">
        <v>27</v>
      </c>
      <c r="E41" s="32">
        <v>22</v>
      </c>
      <c r="F41" s="32">
        <v>73</v>
      </c>
    </row>
    <row r="42" spans="1:6" ht="12.75">
      <c r="A42" s="32">
        <v>3</v>
      </c>
      <c r="B42" t="s">
        <v>40</v>
      </c>
      <c r="C42" s="32">
        <v>25</v>
      </c>
      <c r="D42" s="32">
        <v>23</v>
      </c>
      <c r="E42" s="32">
        <v>35</v>
      </c>
      <c r="F42" s="32">
        <v>83</v>
      </c>
    </row>
    <row r="43" spans="1:6" ht="12.75">
      <c r="A43" s="32">
        <v>4</v>
      </c>
      <c r="B43" t="s">
        <v>23</v>
      </c>
      <c r="C43" s="32">
        <v>24</v>
      </c>
      <c r="D43" s="32">
        <v>33</v>
      </c>
      <c r="E43" s="32">
        <v>29</v>
      </c>
      <c r="F43" s="32">
        <v>86</v>
      </c>
    </row>
    <row r="44" spans="1:6" ht="12.75">
      <c r="A44" s="32">
        <v>5</v>
      </c>
      <c r="B44" t="s">
        <v>36</v>
      </c>
      <c r="C44" s="32">
        <v>29</v>
      </c>
      <c r="D44" s="32">
        <v>29</v>
      </c>
      <c r="E44" s="32">
        <v>31</v>
      </c>
      <c r="F44" s="32">
        <v>89</v>
      </c>
    </row>
    <row r="45" spans="1:6" ht="12.75">
      <c r="A45" s="32"/>
      <c r="C45" s="32"/>
      <c r="D45" s="32"/>
      <c r="E45" s="32"/>
      <c r="F45" s="32"/>
    </row>
    <row r="46" spans="1:6" ht="12.75">
      <c r="A46" s="30" t="s">
        <v>31</v>
      </c>
      <c r="B46" s="31" t="s">
        <v>64</v>
      </c>
      <c r="C46" s="30" t="s">
        <v>59</v>
      </c>
      <c r="D46" s="30" t="s">
        <v>60</v>
      </c>
      <c r="E46" s="30" t="s">
        <v>61</v>
      </c>
      <c r="F46" s="30" t="s">
        <v>30</v>
      </c>
    </row>
    <row r="47" spans="1:6" ht="12.75">
      <c r="A47" s="32">
        <v>1</v>
      </c>
      <c r="B47" t="s">
        <v>15</v>
      </c>
      <c r="C47" s="32">
        <v>23</v>
      </c>
      <c r="D47" s="32">
        <v>26</v>
      </c>
      <c r="E47" s="32">
        <v>25</v>
      </c>
      <c r="F47" s="32">
        <v>74</v>
      </c>
    </row>
    <row r="48" spans="1:6" ht="12.75">
      <c r="A48" s="32">
        <v>2</v>
      </c>
      <c r="B48" t="s">
        <v>34</v>
      </c>
      <c r="C48" s="32">
        <v>27</v>
      </c>
      <c r="D48" s="32">
        <v>24</v>
      </c>
      <c r="E48" s="32">
        <v>32</v>
      </c>
      <c r="F48" s="32">
        <v>83</v>
      </c>
    </row>
    <row r="49" spans="1:6" ht="12.75">
      <c r="A49" s="32">
        <v>3</v>
      </c>
      <c r="B49" t="s">
        <v>50</v>
      </c>
      <c r="C49" s="32">
        <v>25</v>
      </c>
      <c r="D49" s="32">
        <v>31</v>
      </c>
      <c r="E49" s="32">
        <v>28</v>
      </c>
      <c r="F49" s="32">
        <v>84</v>
      </c>
    </row>
    <row r="50" spans="1:6" ht="12.75">
      <c r="A50" s="32">
        <v>3</v>
      </c>
      <c r="B50" t="s">
        <v>43</v>
      </c>
      <c r="C50" s="32">
        <v>33</v>
      </c>
      <c r="D50" s="32">
        <v>35</v>
      </c>
      <c r="E50" s="32">
        <v>34</v>
      </c>
      <c r="F50" s="32">
        <v>102</v>
      </c>
    </row>
    <row r="51" spans="1:6" ht="12.75">
      <c r="A51" s="32">
        <v>4</v>
      </c>
      <c r="B51" t="s">
        <v>54</v>
      </c>
      <c r="C51" s="32">
        <v>34</v>
      </c>
      <c r="D51" s="32">
        <v>37</v>
      </c>
      <c r="E51" s="32">
        <v>32</v>
      </c>
      <c r="F51" s="32">
        <v>103</v>
      </c>
    </row>
    <row r="52" spans="1:6" ht="13.5" thickBot="1">
      <c r="A52" s="35"/>
      <c r="B52" s="36"/>
      <c r="C52" s="35"/>
      <c r="D52" s="35"/>
      <c r="E52" s="35"/>
      <c r="F52" s="35"/>
    </row>
    <row r="53" spans="1:6" ht="12.75">
      <c r="A53" s="32"/>
      <c r="C53" s="32"/>
      <c r="D53" s="32"/>
      <c r="E53" s="32"/>
      <c r="F53" s="32"/>
    </row>
    <row r="54" spans="1:6" ht="12.75">
      <c r="A54" s="30" t="s">
        <v>31</v>
      </c>
      <c r="B54" s="31" t="s">
        <v>65</v>
      </c>
      <c r="C54" s="30" t="s">
        <v>28</v>
      </c>
      <c r="D54" s="30" t="s">
        <v>32</v>
      </c>
      <c r="E54" s="30"/>
      <c r="F54" s="30" t="s">
        <v>30</v>
      </c>
    </row>
    <row r="55" spans="1:6" ht="12.75">
      <c r="A55" s="32">
        <v>1</v>
      </c>
      <c r="B55" t="s">
        <v>42</v>
      </c>
      <c r="C55" s="32">
        <v>89</v>
      </c>
      <c r="D55" s="32">
        <v>69</v>
      </c>
      <c r="E55" s="32"/>
      <c r="F55" s="32">
        <f>SUM(C55:D55)</f>
        <v>158</v>
      </c>
    </row>
    <row r="56" spans="1:6" ht="12.75">
      <c r="A56" s="32">
        <v>2</v>
      </c>
      <c r="B56" s="40" t="s">
        <v>19</v>
      </c>
      <c r="C56" s="32">
        <v>88</v>
      </c>
      <c r="D56" s="32">
        <v>73</v>
      </c>
      <c r="E56" s="32"/>
      <c r="F56" s="32">
        <f>SUM(C56:D56)</f>
        <v>161</v>
      </c>
    </row>
    <row r="57" spans="1:6" ht="12.75">
      <c r="A57" s="32">
        <v>3</v>
      </c>
      <c r="B57" t="s">
        <v>52</v>
      </c>
      <c r="C57" s="32">
        <v>99</v>
      </c>
      <c r="D57" s="32">
        <v>82</v>
      </c>
      <c r="E57" s="32"/>
      <c r="F57" s="32">
        <f>SUM(C57:D57)</f>
        <v>181</v>
      </c>
    </row>
    <row r="58" spans="1:6" ht="12.75">
      <c r="A58" s="32"/>
      <c r="C58" s="32"/>
      <c r="D58" s="32"/>
      <c r="E58" s="32"/>
      <c r="F58" s="32"/>
    </row>
    <row r="59" spans="1:6" ht="12.75">
      <c r="A59" s="30" t="s">
        <v>31</v>
      </c>
      <c r="B59" s="31" t="s">
        <v>74</v>
      </c>
      <c r="C59" s="30" t="s">
        <v>28</v>
      </c>
      <c r="D59" s="30" t="s">
        <v>32</v>
      </c>
      <c r="E59" s="30"/>
      <c r="F59" s="30" t="s">
        <v>30</v>
      </c>
    </row>
    <row r="60" spans="1:6" ht="12.75">
      <c r="A60" s="32">
        <v>1</v>
      </c>
      <c r="B60" t="s">
        <v>51</v>
      </c>
      <c r="C60" s="32">
        <v>95</v>
      </c>
      <c r="D60" s="32">
        <v>85</v>
      </c>
      <c r="E60" s="32"/>
      <c r="F60" s="32">
        <f>SUM(C60:D60)</f>
        <v>180</v>
      </c>
    </row>
    <row r="61" spans="1:6" ht="12.75">
      <c r="A61" s="32">
        <v>2</v>
      </c>
      <c r="B61" t="s">
        <v>38</v>
      </c>
      <c r="C61" s="32">
        <v>95</v>
      </c>
      <c r="D61" s="32">
        <v>106</v>
      </c>
      <c r="E61" s="32"/>
      <c r="F61" s="32">
        <f>SUM(C61:D61)</f>
        <v>201</v>
      </c>
    </row>
    <row r="62" spans="3:6" ht="12.75">
      <c r="C62" s="32"/>
      <c r="D62" s="32"/>
      <c r="E62" s="32"/>
      <c r="F62" s="32"/>
    </row>
    <row r="63" spans="1:6" ht="12.75">
      <c r="A63" s="30" t="s">
        <v>31</v>
      </c>
      <c r="B63" s="31" t="s">
        <v>66</v>
      </c>
      <c r="C63" s="30" t="s">
        <v>28</v>
      </c>
      <c r="D63" s="30" t="s">
        <v>32</v>
      </c>
      <c r="E63" s="30"/>
      <c r="F63" s="30" t="s">
        <v>30</v>
      </c>
    </row>
    <row r="64" spans="1:6" ht="12.75">
      <c r="A64" s="32">
        <v>1</v>
      </c>
      <c r="B64" t="s">
        <v>9</v>
      </c>
      <c r="C64" s="32">
        <v>89</v>
      </c>
      <c r="D64" s="32">
        <v>69</v>
      </c>
      <c r="E64" s="32"/>
      <c r="F64" s="32">
        <f>SUM(C64:D64)</f>
        <v>158</v>
      </c>
    </row>
    <row r="65" spans="1:6" ht="12.75">
      <c r="A65" s="32">
        <v>2</v>
      </c>
      <c r="B65" t="s">
        <v>17</v>
      </c>
      <c r="C65" s="32">
        <v>96</v>
      </c>
      <c r="D65" s="32">
        <v>73</v>
      </c>
      <c r="E65" s="32"/>
      <c r="F65" s="32">
        <f>SUM(C65:D65)</f>
        <v>169</v>
      </c>
    </row>
    <row r="66" spans="1:6" ht="12.75">
      <c r="A66" s="32">
        <v>3</v>
      </c>
      <c r="B66" t="s">
        <v>23</v>
      </c>
      <c r="C66" s="32">
        <v>92</v>
      </c>
      <c r="D66" s="32">
        <v>86</v>
      </c>
      <c r="E66" s="32"/>
      <c r="F66" s="32">
        <f>SUM(C66:D66)</f>
        <v>178</v>
      </c>
    </row>
    <row r="67" spans="1:6" ht="12.75">
      <c r="A67" s="32">
        <v>4</v>
      </c>
      <c r="B67" t="s">
        <v>40</v>
      </c>
      <c r="C67" s="32">
        <v>97</v>
      </c>
      <c r="D67" s="32">
        <v>83</v>
      </c>
      <c r="E67" s="32"/>
      <c r="F67" s="32">
        <f>SUM(C67:D67)</f>
        <v>180</v>
      </c>
    </row>
    <row r="68" spans="1:6" ht="12.75">
      <c r="A68" s="32">
        <v>5</v>
      </c>
      <c r="B68" t="s">
        <v>36</v>
      </c>
      <c r="C68" s="32">
        <v>101</v>
      </c>
      <c r="D68" s="32">
        <v>89</v>
      </c>
      <c r="E68" s="32"/>
      <c r="F68" s="32">
        <f>SUM(C68:D68)</f>
        <v>190</v>
      </c>
    </row>
    <row r="69" spans="3:6" ht="12.75">
      <c r="C69" s="32"/>
      <c r="D69" s="32"/>
      <c r="E69" s="32"/>
      <c r="F69" s="32"/>
    </row>
    <row r="70" spans="1:6" ht="12.75">
      <c r="A70" s="30" t="s">
        <v>31</v>
      </c>
      <c r="B70" s="31" t="s">
        <v>67</v>
      </c>
      <c r="C70" s="30" t="s">
        <v>28</v>
      </c>
      <c r="D70" s="30" t="s">
        <v>32</v>
      </c>
      <c r="E70" s="30"/>
      <c r="F70" s="30" t="s">
        <v>30</v>
      </c>
    </row>
    <row r="71" spans="1:6" ht="12.75">
      <c r="A71" s="32">
        <v>1</v>
      </c>
      <c r="B71" t="s">
        <v>15</v>
      </c>
      <c r="C71" s="32">
        <v>94</v>
      </c>
      <c r="D71" s="32">
        <v>74</v>
      </c>
      <c r="E71" s="32"/>
      <c r="F71" s="32">
        <f>SUM(C71:D71)</f>
        <v>168</v>
      </c>
    </row>
    <row r="72" spans="1:6" ht="12.75">
      <c r="A72" s="32">
        <v>2</v>
      </c>
      <c r="B72" t="s">
        <v>34</v>
      </c>
      <c r="C72" s="32">
        <v>91</v>
      </c>
      <c r="D72" s="32">
        <v>83</v>
      </c>
      <c r="E72" s="32"/>
      <c r="F72" s="32">
        <f>SUM(C72:D72)</f>
        <v>174</v>
      </c>
    </row>
    <row r="73" spans="1:6" ht="12.75">
      <c r="A73" s="32">
        <v>3</v>
      </c>
      <c r="B73" t="s">
        <v>54</v>
      </c>
      <c r="C73" s="32">
        <v>98</v>
      </c>
      <c r="D73" s="32">
        <v>103</v>
      </c>
      <c r="E73" s="32"/>
      <c r="F73" s="32">
        <f>SUM(C73:D73)</f>
        <v>201</v>
      </c>
    </row>
    <row r="74" spans="1:6" ht="12.75">
      <c r="A74" s="32">
        <v>4</v>
      </c>
      <c r="B74" t="s">
        <v>43</v>
      </c>
      <c r="C74" s="32">
        <v>107</v>
      </c>
      <c r="D74" s="32">
        <v>102</v>
      </c>
      <c r="E74" s="32"/>
      <c r="F74" s="32">
        <f>SUM(C74:D74)</f>
        <v>209</v>
      </c>
    </row>
    <row r="75" spans="3:6" ht="12.75">
      <c r="C75" s="32"/>
      <c r="D75" s="32"/>
      <c r="E75" s="32"/>
      <c r="F75" s="32"/>
    </row>
    <row r="76" spans="3:6" ht="12.75">
      <c r="C76" s="32"/>
      <c r="D76" s="32"/>
      <c r="E76" s="32"/>
      <c r="F76" s="32"/>
    </row>
    <row r="77" spans="3:6" ht="12.75">
      <c r="C77" s="32"/>
      <c r="D77" s="32"/>
      <c r="E77" s="32"/>
      <c r="F77" s="32"/>
    </row>
    <row r="78" spans="3:6" ht="12.75">
      <c r="C78" s="32"/>
      <c r="D78" s="32"/>
      <c r="E78" s="32"/>
      <c r="F78" s="32"/>
    </row>
    <row r="79" spans="3:6" ht="12.75">
      <c r="C79" s="32"/>
      <c r="D79" s="32"/>
      <c r="E79" s="32"/>
      <c r="F79" s="32"/>
    </row>
    <row r="80" spans="3:6" ht="12.75">
      <c r="C80" s="32"/>
      <c r="D80" s="32"/>
      <c r="E80" s="32"/>
      <c r="F80" s="32"/>
    </row>
    <row r="81" spans="3:6" ht="12.75">
      <c r="C81" s="32"/>
      <c r="D81" s="32"/>
      <c r="E81" s="32"/>
      <c r="F81" s="32"/>
    </row>
    <row r="82" spans="3:6" ht="12.75">
      <c r="C82" s="32"/>
      <c r="D82" s="32"/>
      <c r="E82" s="32"/>
      <c r="F82" s="32"/>
    </row>
    <row r="83" spans="3:6" ht="12.75">
      <c r="C83" s="32"/>
      <c r="D83" s="32"/>
      <c r="E83" s="32"/>
      <c r="F83" s="32"/>
    </row>
    <row r="84" spans="3:6" ht="12.75">
      <c r="C84" s="32"/>
      <c r="D84" s="32"/>
      <c r="E84" s="32"/>
      <c r="F84" s="32"/>
    </row>
    <row r="85" spans="3:6" ht="12.75">
      <c r="C85" s="32"/>
      <c r="D85" s="32"/>
      <c r="E85" s="32"/>
      <c r="F85" s="32"/>
    </row>
    <row r="86" spans="3:6" ht="12.75">
      <c r="C86" s="32"/>
      <c r="D86" s="32"/>
      <c r="E86" s="32"/>
      <c r="F86" s="32"/>
    </row>
    <row r="87" spans="3:6" ht="12.75">
      <c r="C87" s="32"/>
      <c r="D87" s="32"/>
      <c r="E87" s="32"/>
      <c r="F87" s="32"/>
    </row>
    <row r="88" spans="3:6" ht="12.75">
      <c r="C88" s="32"/>
      <c r="D88" s="32"/>
      <c r="E88" s="32"/>
      <c r="F88" s="32"/>
    </row>
    <row r="89" spans="3:6" ht="12.75">
      <c r="C89" s="32"/>
      <c r="D89" s="32"/>
      <c r="E89" s="32"/>
      <c r="F89" s="32"/>
    </row>
    <row r="90" spans="3:6" ht="12.75">
      <c r="C90" s="32"/>
      <c r="D90" s="32"/>
      <c r="E90" s="32"/>
      <c r="F90" s="32"/>
    </row>
    <row r="91" spans="3:6" ht="12.75">
      <c r="C91" s="32"/>
      <c r="D91" s="32"/>
      <c r="E91" s="32"/>
      <c r="F91" s="32"/>
    </row>
    <row r="92" spans="3:6" ht="12.75">
      <c r="C92" s="32"/>
      <c r="D92" s="32"/>
      <c r="E92" s="32"/>
      <c r="F92" s="32"/>
    </row>
    <row r="93" spans="3:6" ht="12.75">
      <c r="C93" s="32"/>
      <c r="D93" s="32"/>
      <c r="E93" s="32"/>
      <c r="F93" s="32"/>
    </row>
  </sheetData>
  <sheetProtection/>
  <mergeCells count="2">
    <mergeCell ref="A1:G1"/>
    <mergeCell ref="A2:G2"/>
  </mergeCells>
  <printOptions/>
  <pageMargins left="0.3937007874015748" right="0.3937007874015748" top="0" bottom="0" header="0.5118110236220472" footer="0"/>
  <pageSetup fitToHeight="1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A1" sqref="A1:IV2"/>
      <selection pane="topRight" activeCell="A1" sqref="A1:IV2"/>
      <selection pane="bottomLeft" activeCell="A1" sqref="A1:IV2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">
        <v>106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105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84"/>
      <c r="B3" s="88" t="s">
        <v>104</v>
      </c>
      <c r="C3" s="88"/>
      <c r="M3" s="87"/>
      <c r="N3" s="87"/>
      <c r="O3" s="87"/>
      <c r="Q3" s="86"/>
      <c r="R3" s="85" t="s">
        <v>103</v>
      </c>
      <c r="AC3" s="86"/>
      <c r="AD3" s="85" t="s">
        <v>102</v>
      </c>
      <c r="AW3" s="86"/>
      <c r="AX3" s="85" t="s">
        <v>101</v>
      </c>
      <c r="CZ3" s="43" t="s">
        <v>100</v>
      </c>
      <c r="DC3" s="43" t="s">
        <v>100</v>
      </c>
      <c r="DD3" s="43" t="s">
        <v>100</v>
      </c>
    </row>
    <row r="4" spans="1:108" s="76" customFormat="1" ht="20.25">
      <c r="A4" s="84"/>
      <c r="B4" s="81" t="s">
        <v>99</v>
      </c>
      <c r="C4" s="81"/>
      <c r="D4" s="78"/>
      <c r="E4" s="79"/>
      <c r="F4" s="80" t="s">
        <v>98</v>
      </c>
      <c r="G4" s="80"/>
      <c r="H4" s="79"/>
      <c r="I4" s="78"/>
      <c r="J4" s="81" t="s">
        <v>97</v>
      </c>
      <c r="K4" s="79"/>
      <c r="L4" s="81"/>
      <c r="M4" s="81"/>
      <c r="N4" s="80" t="s">
        <v>95</v>
      </c>
      <c r="O4" s="78"/>
      <c r="P4" s="81"/>
      <c r="Q4" s="82"/>
      <c r="R4" s="80" t="s">
        <v>96</v>
      </c>
      <c r="S4" s="78"/>
      <c r="T4" s="79"/>
      <c r="U4" s="78"/>
      <c r="V4" s="81" t="s">
        <v>95</v>
      </c>
      <c r="W4" s="81"/>
      <c r="X4" s="78"/>
      <c r="Y4" s="79"/>
      <c r="Z4" s="81" t="s">
        <v>94</v>
      </c>
      <c r="AA4" s="79"/>
      <c r="AB4" s="78"/>
      <c r="AC4" s="83"/>
      <c r="AD4" s="80" t="s">
        <v>93</v>
      </c>
      <c r="AE4" s="78"/>
      <c r="AF4" s="79"/>
      <c r="AG4" s="78"/>
      <c r="AH4" s="81" t="s">
        <v>92</v>
      </c>
      <c r="AI4" s="79"/>
      <c r="AJ4" s="79"/>
      <c r="AK4" s="78"/>
      <c r="AL4" s="80" t="s">
        <v>91</v>
      </c>
      <c r="AM4" s="78"/>
      <c r="AN4" s="79"/>
      <c r="AO4" s="78"/>
      <c r="AP4" s="81" t="s">
        <v>90</v>
      </c>
      <c r="AQ4" s="79"/>
      <c r="AR4" s="79"/>
      <c r="AS4" s="78"/>
      <c r="AT4" s="80" t="s">
        <v>89</v>
      </c>
      <c r="AU4" s="78"/>
      <c r="AV4" s="78"/>
      <c r="AW4" s="82"/>
      <c r="AX4" s="80" t="s">
        <v>88</v>
      </c>
      <c r="AY4" s="78"/>
      <c r="AZ4" s="79"/>
      <c r="BA4" s="79"/>
      <c r="BB4" s="80" t="s">
        <v>87</v>
      </c>
      <c r="BC4" s="78"/>
      <c r="BD4" s="78"/>
      <c r="BE4" s="78"/>
      <c r="BF4" s="81" t="s">
        <v>86</v>
      </c>
      <c r="BG4" s="79"/>
      <c r="BH4" s="79"/>
      <c r="BI4" s="78"/>
      <c r="BJ4" s="80" t="s">
        <v>85</v>
      </c>
      <c r="BK4" s="78"/>
      <c r="BL4" s="78"/>
      <c r="BM4" s="78"/>
      <c r="BN4" s="80" t="s">
        <v>84</v>
      </c>
      <c r="BO4" s="78"/>
      <c r="BP4" s="78"/>
      <c r="BQ4" s="78"/>
      <c r="BR4" s="78"/>
      <c r="BS4" s="78"/>
      <c r="BT4" s="78"/>
      <c r="BU4" s="78"/>
      <c r="BV4" s="78"/>
      <c r="BW4" s="78"/>
      <c r="BX4" s="79"/>
      <c r="BY4" s="78"/>
      <c r="BZ4" s="79"/>
      <c r="CA4" s="79"/>
      <c r="CB4" s="78"/>
      <c r="CC4" s="79"/>
      <c r="CD4" s="79"/>
      <c r="CE4" s="79"/>
      <c r="CF4" s="78"/>
      <c r="CG4" s="79"/>
      <c r="CH4" s="78"/>
      <c r="CI4" s="78"/>
      <c r="CJ4" s="79"/>
      <c r="CK4" s="78"/>
      <c r="CL4" s="79"/>
      <c r="CM4" s="79"/>
      <c r="CN4" s="78"/>
      <c r="CO4" s="79"/>
      <c r="CP4" s="78"/>
      <c r="CQ4" s="78"/>
      <c r="CR4" s="79"/>
      <c r="CS4" s="78"/>
      <c r="CT4" s="79"/>
      <c r="CU4" s="79"/>
      <c r="CV4" s="78"/>
      <c r="CW4" s="79"/>
      <c r="CX4" s="78" t="s">
        <v>83</v>
      </c>
      <c r="CY4" s="78" t="s">
        <v>82</v>
      </c>
      <c r="CZ4" s="77" t="s">
        <v>81</v>
      </c>
      <c r="DA4" s="77" t="s">
        <v>80</v>
      </c>
      <c r="DB4" s="77" t="s">
        <v>79</v>
      </c>
      <c r="DC4" s="77" t="s">
        <v>78</v>
      </c>
      <c r="DD4" s="77" t="s">
        <v>77</v>
      </c>
    </row>
    <row r="5" spans="1:109" ht="34.5" customHeight="1">
      <c r="A5" s="67">
        <v>1</v>
      </c>
      <c r="B5" s="75">
        <v>1</v>
      </c>
      <c r="C5" s="74">
        <v>2</v>
      </c>
      <c r="D5" s="74">
        <v>1</v>
      </c>
      <c r="E5" s="73"/>
      <c r="F5" s="75">
        <v>1</v>
      </c>
      <c r="G5" s="74">
        <v>2</v>
      </c>
      <c r="H5" s="74">
        <v>1</v>
      </c>
      <c r="I5" s="73"/>
      <c r="J5" s="75">
        <v>2</v>
      </c>
      <c r="K5" s="74">
        <v>1</v>
      </c>
      <c r="L5" s="74">
        <v>1</v>
      </c>
      <c r="M5" s="73"/>
      <c r="N5" s="75">
        <v>1</v>
      </c>
      <c r="O5" s="74">
        <v>2</v>
      </c>
      <c r="P5" s="74">
        <v>2</v>
      </c>
      <c r="Q5" s="73"/>
      <c r="R5" s="75">
        <v>1</v>
      </c>
      <c r="S5" s="74">
        <v>2</v>
      </c>
      <c r="T5" s="74">
        <v>1</v>
      </c>
      <c r="U5" s="73"/>
      <c r="V5" s="75">
        <v>2</v>
      </c>
      <c r="W5" s="74">
        <v>1</v>
      </c>
      <c r="X5" s="74">
        <v>2</v>
      </c>
      <c r="Y5" s="73"/>
      <c r="Z5" s="75">
        <v>1</v>
      </c>
      <c r="AA5" s="74">
        <v>1</v>
      </c>
      <c r="AB5" s="74">
        <v>2</v>
      </c>
      <c r="AC5" s="73"/>
      <c r="AD5" s="75">
        <v>2</v>
      </c>
      <c r="AE5" s="74">
        <v>1</v>
      </c>
      <c r="AF5" s="74">
        <v>1</v>
      </c>
      <c r="AG5" s="73"/>
      <c r="AH5" s="75">
        <v>2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2</v>
      </c>
      <c r="AQ5" s="74">
        <v>2</v>
      </c>
      <c r="AR5" s="74">
        <v>2</v>
      </c>
      <c r="AS5" s="73"/>
      <c r="AT5" s="75">
        <v>2</v>
      </c>
      <c r="AU5" s="74">
        <v>1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2</v>
      </c>
      <c r="BC5" s="74">
        <v>2</v>
      </c>
      <c r="BD5" s="74">
        <v>2</v>
      </c>
      <c r="BE5" s="73"/>
      <c r="BF5" s="75">
        <v>2</v>
      </c>
      <c r="BG5" s="74">
        <v>1</v>
      </c>
      <c r="BH5" s="74">
        <v>2</v>
      </c>
      <c r="BI5" s="73"/>
      <c r="BJ5" s="75">
        <v>2</v>
      </c>
      <c r="BK5" s="74">
        <v>2</v>
      </c>
      <c r="BL5" s="74">
        <v>2</v>
      </c>
      <c r="BM5" s="73"/>
      <c r="BN5" s="75">
        <v>2</v>
      </c>
      <c r="BO5" s="74">
        <v>1</v>
      </c>
      <c r="BP5" s="74">
        <v>2</v>
      </c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77</v>
      </c>
      <c r="CY5" s="50">
        <f>COUNTIF(B5:CW5,"&gt;0")</f>
        <v>51</v>
      </c>
      <c r="CZ5" s="49">
        <f>CX5/$CY$5</f>
        <v>1.5098039215686274</v>
      </c>
      <c r="DA5" s="48">
        <f>IF($CY$5&gt;0,SUMIF(B5:CW5,"&gt;2",B5:CW5)-COUNTIF(B5:CW5,"&gt;2")*2,0)</f>
        <v>0</v>
      </c>
      <c r="DB5" s="69">
        <f>COUNTIF(B5:CW5,"=1")</f>
        <v>25</v>
      </c>
      <c r="DC5" s="68">
        <f>IF(DB5=0,0,DB5/$CY$5)</f>
        <v>0.49019607843137253</v>
      </c>
      <c r="DD5" s="68">
        <f>IF(DA5=0,0,DA5/$CY$5)</f>
        <v>0</v>
      </c>
      <c r="DE5" s="67">
        <v>1</v>
      </c>
    </row>
    <row r="6" spans="1:109" ht="34.5" customHeight="1">
      <c r="A6" s="67">
        <v>2</v>
      </c>
      <c r="B6" s="72">
        <v>2</v>
      </c>
      <c r="C6" s="71">
        <v>1</v>
      </c>
      <c r="D6" s="71">
        <v>1</v>
      </c>
      <c r="E6" s="70"/>
      <c r="F6" s="72">
        <v>2</v>
      </c>
      <c r="G6" s="71">
        <v>1</v>
      </c>
      <c r="H6" s="71">
        <v>1</v>
      </c>
      <c r="I6" s="70"/>
      <c r="J6" s="72">
        <v>3</v>
      </c>
      <c r="K6" s="71">
        <v>2</v>
      </c>
      <c r="L6" s="71">
        <v>2</v>
      </c>
      <c r="M6" s="70"/>
      <c r="N6" s="72">
        <v>2</v>
      </c>
      <c r="O6" s="71">
        <v>1</v>
      </c>
      <c r="P6" s="71">
        <v>1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1</v>
      </c>
      <c r="X6" s="71">
        <v>3</v>
      </c>
      <c r="Y6" s="70"/>
      <c r="Z6" s="72">
        <v>3</v>
      </c>
      <c r="AA6" s="71">
        <v>2</v>
      </c>
      <c r="AB6" s="71">
        <v>3</v>
      </c>
      <c r="AC6" s="70"/>
      <c r="AD6" s="72">
        <v>1</v>
      </c>
      <c r="AE6" s="71">
        <v>3</v>
      </c>
      <c r="AF6" s="71">
        <v>1</v>
      </c>
      <c r="AG6" s="70"/>
      <c r="AH6" s="72">
        <v>2</v>
      </c>
      <c r="AI6" s="71">
        <v>2</v>
      </c>
      <c r="AJ6" s="71">
        <v>2</v>
      </c>
      <c r="AK6" s="70"/>
      <c r="AL6" s="72">
        <v>2</v>
      </c>
      <c r="AM6" s="71">
        <v>1</v>
      </c>
      <c r="AN6" s="71">
        <v>2</v>
      </c>
      <c r="AO6" s="70"/>
      <c r="AP6" s="72">
        <v>2</v>
      </c>
      <c r="AQ6" s="71">
        <v>3</v>
      </c>
      <c r="AR6" s="71">
        <v>2</v>
      </c>
      <c r="AS6" s="70"/>
      <c r="AT6" s="72">
        <v>2</v>
      </c>
      <c r="AU6" s="71">
        <v>2</v>
      </c>
      <c r="AV6" s="71">
        <v>2</v>
      </c>
      <c r="AW6" s="70"/>
      <c r="AX6" s="72">
        <v>3</v>
      </c>
      <c r="AY6" s="71">
        <v>3</v>
      </c>
      <c r="AZ6" s="71">
        <v>3</v>
      </c>
      <c r="BA6" s="70"/>
      <c r="BB6" s="72">
        <v>2</v>
      </c>
      <c r="BC6" s="71">
        <v>2</v>
      </c>
      <c r="BD6" s="71">
        <v>2</v>
      </c>
      <c r="BE6" s="70"/>
      <c r="BF6" s="72">
        <v>2</v>
      </c>
      <c r="BG6" s="71">
        <v>1</v>
      </c>
      <c r="BH6" s="71">
        <v>1</v>
      </c>
      <c r="BI6" s="70"/>
      <c r="BJ6" s="72">
        <v>1</v>
      </c>
      <c r="BK6" s="71">
        <v>3</v>
      </c>
      <c r="BL6" s="71">
        <v>1</v>
      </c>
      <c r="BM6" s="70"/>
      <c r="BN6" s="72">
        <v>1</v>
      </c>
      <c r="BO6" s="71">
        <v>2</v>
      </c>
      <c r="BP6" s="71">
        <v>2</v>
      </c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96</v>
      </c>
      <c r="CY6" s="50"/>
      <c r="CZ6" s="49">
        <f>CX6/$CY$5</f>
        <v>1.8823529411764706</v>
      </c>
      <c r="DA6" s="48">
        <f>IF($CY$5&gt;0,SUMIF(B6:CW6,"&gt;2",B6:CW6)-COUNTIF(B6:CW6,"&gt;2")*2,0)</f>
        <v>10</v>
      </c>
      <c r="DB6" s="69">
        <f>COUNTIF(B6:CW6,"=1")</f>
        <v>16</v>
      </c>
      <c r="DC6" s="68">
        <f>IF(DB6=0,0,DB6/$CY$5)</f>
        <v>0.3137254901960784</v>
      </c>
      <c r="DD6" s="68">
        <f>IF(DA6=0,0,DA6/$CY$5)</f>
        <v>0.19607843137254902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2</v>
      </c>
      <c r="H7" s="71">
        <v>1</v>
      </c>
      <c r="I7" s="70"/>
      <c r="J7" s="72">
        <v>2</v>
      </c>
      <c r="K7" s="71">
        <v>1</v>
      </c>
      <c r="L7" s="71">
        <v>2</v>
      </c>
      <c r="M7" s="70"/>
      <c r="N7" s="72">
        <v>3</v>
      </c>
      <c r="O7" s="71">
        <v>2</v>
      </c>
      <c r="P7" s="71">
        <v>1</v>
      </c>
      <c r="Q7" s="70"/>
      <c r="R7" s="72">
        <v>1</v>
      </c>
      <c r="S7" s="71">
        <v>2</v>
      </c>
      <c r="T7" s="71">
        <v>1</v>
      </c>
      <c r="U7" s="70"/>
      <c r="V7" s="72">
        <v>2</v>
      </c>
      <c r="W7" s="71">
        <v>1</v>
      </c>
      <c r="X7" s="71">
        <v>1</v>
      </c>
      <c r="Y7" s="70"/>
      <c r="Z7" s="72">
        <v>2</v>
      </c>
      <c r="AA7" s="71">
        <v>2</v>
      </c>
      <c r="AB7" s="71">
        <v>1</v>
      </c>
      <c r="AC7" s="70"/>
      <c r="AD7" s="72">
        <v>1</v>
      </c>
      <c r="AE7" s="71">
        <v>1</v>
      </c>
      <c r="AF7" s="71">
        <v>1</v>
      </c>
      <c r="AG7" s="70"/>
      <c r="AH7" s="72">
        <v>1</v>
      </c>
      <c r="AI7" s="71">
        <v>1</v>
      </c>
      <c r="AJ7" s="71">
        <v>1</v>
      </c>
      <c r="AK7" s="70"/>
      <c r="AL7" s="72">
        <v>1</v>
      </c>
      <c r="AM7" s="71">
        <v>1</v>
      </c>
      <c r="AN7" s="71">
        <v>1</v>
      </c>
      <c r="AO7" s="70"/>
      <c r="AP7" s="72">
        <v>2</v>
      </c>
      <c r="AQ7" s="71">
        <v>1</v>
      </c>
      <c r="AR7" s="71">
        <v>2</v>
      </c>
      <c r="AS7" s="70"/>
      <c r="AT7" s="72">
        <v>2</v>
      </c>
      <c r="AU7" s="71">
        <v>1</v>
      </c>
      <c r="AV7" s="71">
        <v>3</v>
      </c>
      <c r="AW7" s="70"/>
      <c r="AX7" s="72">
        <v>1</v>
      </c>
      <c r="AY7" s="71">
        <v>2</v>
      </c>
      <c r="AZ7" s="71">
        <v>1</v>
      </c>
      <c r="BA7" s="70"/>
      <c r="BB7" s="72">
        <v>1</v>
      </c>
      <c r="BC7" s="71">
        <v>2</v>
      </c>
      <c r="BD7" s="71">
        <v>1</v>
      </c>
      <c r="BE7" s="70"/>
      <c r="BF7" s="72">
        <v>1</v>
      </c>
      <c r="BG7" s="71">
        <v>1</v>
      </c>
      <c r="BH7" s="71">
        <v>2</v>
      </c>
      <c r="BI7" s="70"/>
      <c r="BJ7" s="72">
        <v>1</v>
      </c>
      <c r="BK7" s="71">
        <v>2</v>
      </c>
      <c r="BL7" s="71">
        <v>2</v>
      </c>
      <c r="BM7" s="70"/>
      <c r="BN7" s="72">
        <v>4</v>
      </c>
      <c r="BO7" s="71">
        <v>1</v>
      </c>
      <c r="BP7" s="71">
        <v>3</v>
      </c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76</v>
      </c>
      <c r="CY7" s="50"/>
      <c r="CZ7" s="49">
        <f>CX7/$CY$5</f>
        <v>1.4901960784313726</v>
      </c>
      <c r="DA7" s="48">
        <f>IF($CY$5&gt;0,SUMIF(B7:CW7,"&gt;2",B7:CW7)-COUNTIF(B7:CW7,"&gt;2")*2,0)</f>
        <v>5</v>
      </c>
      <c r="DB7" s="69">
        <f>COUNTIF(B7:CW7,"=1")</f>
        <v>31</v>
      </c>
      <c r="DC7" s="68">
        <f>IF(DB7=0,0,DB7/$CY$5)</f>
        <v>0.6078431372549019</v>
      </c>
      <c r="DD7" s="68">
        <f>IF(DA7=0,0,DA7/$CY$5)</f>
        <v>0.09803921568627451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3</v>
      </c>
      <c r="E8" s="70"/>
      <c r="F8" s="72">
        <v>4</v>
      </c>
      <c r="G8" s="71">
        <v>2</v>
      </c>
      <c r="H8" s="71">
        <v>1</v>
      </c>
      <c r="I8" s="70"/>
      <c r="J8" s="72">
        <v>2</v>
      </c>
      <c r="K8" s="71">
        <v>2</v>
      </c>
      <c r="L8" s="71">
        <v>1</v>
      </c>
      <c r="M8" s="70"/>
      <c r="N8" s="72">
        <v>2</v>
      </c>
      <c r="O8" s="71">
        <v>2</v>
      </c>
      <c r="P8" s="71">
        <v>3</v>
      </c>
      <c r="Q8" s="70"/>
      <c r="R8" s="72">
        <v>5</v>
      </c>
      <c r="S8" s="71">
        <v>1</v>
      </c>
      <c r="T8" s="71">
        <v>2</v>
      </c>
      <c r="U8" s="70"/>
      <c r="V8" s="72">
        <v>2</v>
      </c>
      <c r="W8" s="71">
        <v>1</v>
      </c>
      <c r="X8" s="71">
        <v>1</v>
      </c>
      <c r="Y8" s="70"/>
      <c r="Z8" s="72">
        <v>2</v>
      </c>
      <c r="AA8" s="71">
        <v>2</v>
      </c>
      <c r="AB8" s="71">
        <v>4</v>
      </c>
      <c r="AC8" s="70"/>
      <c r="AD8" s="72">
        <v>2</v>
      </c>
      <c r="AE8" s="71">
        <v>1</v>
      </c>
      <c r="AF8" s="71">
        <v>1</v>
      </c>
      <c r="AG8" s="70"/>
      <c r="AH8" s="72">
        <v>1</v>
      </c>
      <c r="AI8" s="71">
        <v>1</v>
      </c>
      <c r="AJ8" s="71">
        <v>1</v>
      </c>
      <c r="AK8" s="70"/>
      <c r="AL8" s="72">
        <v>7</v>
      </c>
      <c r="AM8" s="71">
        <v>2</v>
      </c>
      <c r="AN8" s="71">
        <v>6</v>
      </c>
      <c r="AO8" s="70"/>
      <c r="AP8" s="72">
        <v>2</v>
      </c>
      <c r="AQ8" s="71">
        <v>3</v>
      </c>
      <c r="AR8" s="71">
        <v>2</v>
      </c>
      <c r="AS8" s="70"/>
      <c r="AT8" s="72">
        <v>2</v>
      </c>
      <c r="AU8" s="71">
        <v>2</v>
      </c>
      <c r="AV8" s="71">
        <v>2</v>
      </c>
      <c r="AW8" s="70"/>
      <c r="AX8" s="72">
        <v>2</v>
      </c>
      <c r="AY8" s="71">
        <v>2</v>
      </c>
      <c r="AZ8" s="71">
        <v>2</v>
      </c>
      <c r="BA8" s="70"/>
      <c r="BB8" s="72">
        <v>2</v>
      </c>
      <c r="BC8" s="71">
        <v>2</v>
      </c>
      <c r="BD8" s="71">
        <v>1</v>
      </c>
      <c r="BE8" s="70"/>
      <c r="BF8" s="72">
        <v>2</v>
      </c>
      <c r="BG8" s="71">
        <v>1</v>
      </c>
      <c r="BH8" s="71">
        <v>5</v>
      </c>
      <c r="BI8" s="70"/>
      <c r="BJ8" s="72">
        <v>1</v>
      </c>
      <c r="BK8" s="71">
        <v>1</v>
      </c>
      <c r="BL8" s="71">
        <v>2</v>
      </c>
      <c r="BM8" s="70"/>
      <c r="BN8" s="72">
        <v>1</v>
      </c>
      <c r="BO8" s="71">
        <v>3</v>
      </c>
      <c r="BP8" s="71">
        <v>2</v>
      </c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109</v>
      </c>
      <c r="CY8" s="50"/>
      <c r="CZ8" s="49">
        <f>CX8/$CY$5</f>
        <v>2.1372549019607843</v>
      </c>
      <c r="DA8" s="48">
        <f>IF($CY$5&gt;0,SUMIF(B8:CW8,"&gt;2",B8:CW8)-COUNTIF(B8:CW8,"&gt;2")*2,0)</f>
        <v>23</v>
      </c>
      <c r="DB8" s="69">
        <f>COUNTIF(B8:CW8,"=1")</f>
        <v>16</v>
      </c>
      <c r="DC8" s="68">
        <f>IF(DB8=0,0,DB8/$CY$5)</f>
        <v>0.3137254901960784</v>
      </c>
      <c r="DD8" s="68">
        <f>IF(DA8=0,0,DA8/$CY$5)</f>
        <v>0.45098039215686275</v>
      </c>
      <c r="DE8" s="67">
        <v>4</v>
      </c>
    </row>
    <row r="9" spans="1:109" ht="34.5" customHeight="1">
      <c r="A9" s="67">
        <v>5</v>
      </c>
      <c r="B9" s="72">
        <v>2</v>
      </c>
      <c r="C9" s="71">
        <v>2</v>
      </c>
      <c r="D9" s="71">
        <v>1</v>
      </c>
      <c r="E9" s="70"/>
      <c r="F9" s="72">
        <v>1</v>
      </c>
      <c r="G9" s="71">
        <v>1</v>
      </c>
      <c r="H9" s="71">
        <v>2</v>
      </c>
      <c r="I9" s="70"/>
      <c r="J9" s="72">
        <v>1</v>
      </c>
      <c r="K9" s="71">
        <v>1</v>
      </c>
      <c r="L9" s="71">
        <v>2</v>
      </c>
      <c r="M9" s="70"/>
      <c r="N9" s="72">
        <v>1</v>
      </c>
      <c r="O9" s="71">
        <v>2</v>
      </c>
      <c r="P9" s="71">
        <v>2</v>
      </c>
      <c r="Q9" s="70"/>
      <c r="R9" s="72">
        <v>2</v>
      </c>
      <c r="S9" s="71">
        <v>2</v>
      </c>
      <c r="T9" s="71">
        <v>1</v>
      </c>
      <c r="U9" s="70"/>
      <c r="V9" s="72">
        <v>1</v>
      </c>
      <c r="W9" s="71">
        <v>2</v>
      </c>
      <c r="X9" s="71">
        <v>1</v>
      </c>
      <c r="Y9" s="70"/>
      <c r="Z9" s="72">
        <v>1</v>
      </c>
      <c r="AA9" s="71">
        <v>2</v>
      </c>
      <c r="AB9" s="71">
        <v>2</v>
      </c>
      <c r="AC9" s="70"/>
      <c r="AD9" s="72">
        <v>2</v>
      </c>
      <c r="AE9" s="71">
        <v>2</v>
      </c>
      <c r="AF9" s="71">
        <v>1</v>
      </c>
      <c r="AG9" s="70"/>
      <c r="AH9" s="72">
        <v>1</v>
      </c>
      <c r="AI9" s="71">
        <v>1</v>
      </c>
      <c r="AJ9" s="71">
        <v>1</v>
      </c>
      <c r="AK9" s="70"/>
      <c r="AL9" s="72">
        <v>2</v>
      </c>
      <c r="AM9" s="71">
        <v>1</v>
      </c>
      <c r="AN9" s="71">
        <v>1</v>
      </c>
      <c r="AO9" s="70"/>
      <c r="AP9" s="72">
        <v>2</v>
      </c>
      <c r="AQ9" s="71">
        <v>1</v>
      </c>
      <c r="AR9" s="71">
        <v>2</v>
      </c>
      <c r="AS9" s="70"/>
      <c r="AT9" s="72">
        <v>3</v>
      </c>
      <c r="AU9" s="71">
        <v>3</v>
      </c>
      <c r="AV9" s="71">
        <v>2</v>
      </c>
      <c r="AW9" s="70"/>
      <c r="AX9" s="72">
        <v>1</v>
      </c>
      <c r="AY9" s="71">
        <v>1</v>
      </c>
      <c r="AZ9" s="71">
        <v>2</v>
      </c>
      <c r="BA9" s="70"/>
      <c r="BB9" s="72">
        <v>1</v>
      </c>
      <c r="BC9" s="71">
        <v>1</v>
      </c>
      <c r="BD9" s="71">
        <v>1</v>
      </c>
      <c r="BE9" s="70"/>
      <c r="BF9" s="72">
        <v>1</v>
      </c>
      <c r="BG9" s="71">
        <v>2</v>
      </c>
      <c r="BH9" s="71">
        <v>1</v>
      </c>
      <c r="BI9" s="70"/>
      <c r="BJ9" s="72">
        <v>1</v>
      </c>
      <c r="BK9" s="71">
        <v>1</v>
      </c>
      <c r="BL9" s="71">
        <v>2</v>
      </c>
      <c r="BM9" s="70"/>
      <c r="BN9" s="72">
        <v>1</v>
      </c>
      <c r="BO9" s="71">
        <v>1</v>
      </c>
      <c r="BP9" s="71">
        <v>2</v>
      </c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76</v>
      </c>
      <c r="CY9" s="50"/>
      <c r="CZ9" s="49">
        <f>CX9/$CY$5</f>
        <v>1.4901960784313726</v>
      </c>
      <c r="DA9" s="48">
        <f>IF($CY$5&gt;0,SUMIF(B9:CW9,"&gt;2",B9:CW9)-COUNTIF(B9:CW9,"&gt;2")*2,0)</f>
        <v>2</v>
      </c>
      <c r="DB9" s="69">
        <f>COUNTIF(B9:CW9,"=1")</f>
        <v>28</v>
      </c>
      <c r="DC9" s="68">
        <f>IF(DB9=0,0,DB9/$CY$5)</f>
        <v>0.5490196078431373</v>
      </c>
      <c r="DD9" s="68">
        <f>IF(DA9=0,0,DA9/$CY$5)</f>
        <v>0.0392156862745098</v>
      </c>
      <c r="DE9" s="67">
        <v>5</v>
      </c>
    </row>
    <row r="10" spans="1:109" ht="34.5" customHeight="1">
      <c r="A10" s="67">
        <v>6</v>
      </c>
      <c r="B10" s="72">
        <v>2</v>
      </c>
      <c r="C10" s="71">
        <v>2</v>
      </c>
      <c r="D10" s="71">
        <v>1</v>
      </c>
      <c r="E10" s="70"/>
      <c r="F10" s="72">
        <v>2</v>
      </c>
      <c r="G10" s="71">
        <v>2</v>
      </c>
      <c r="H10" s="71">
        <v>2</v>
      </c>
      <c r="I10" s="70"/>
      <c r="J10" s="72">
        <v>2</v>
      </c>
      <c r="K10" s="71">
        <v>2</v>
      </c>
      <c r="L10" s="71">
        <v>2</v>
      </c>
      <c r="M10" s="70"/>
      <c r="N10" s="72">
        <v>3</v>
      </c>
      <c r="O10" s="71">
        <v>2</v>
      </c>
      <c r="P10" s="71">
        <v>2</v>
      </c>
      <c r="Q10" s="70"/>
      <c r="R10" s="72">
        <v>1</v>
      </c>
      <c r="S10" s="71">
        <v>2</v>
      </c>
      <c r="T10" s="71">
        <v>2</v>
      </c>
      <c r="U10" s="70"/>
      <c r="V10" s="72">
        <v>2</v>
      </c>
      <c r="W10" s="71">
        <v>2</v>
      </c>
      <c r="X10" s="71">
        <v>2</v>
      </c>
      <c r="Y10" s="70"/>
      <c r="Z10" s="72">
        <v>2</v>
      </c>
      <c r="AA10" s="71">
        <v>2</v>
      </c>
      <c r="AB10" s="71">
        <v>2</v>
      </c>
      <c r="AC10" s="70"/>
      <c r="AD10" s="72">
        <v>2</v>
      </c>
      <c r="AE10" s="71">
        <v>2</v>
      </c>
      <c r="AF10" s="71">
        <v>1</v>
      </c>
      <c r="AG10" s="70"/>
      <c r="AH10" s="72">
        <v>2</v>
      </c>
      <c r="AI10" s="71">
        <v>2</v>
      </c>
      <c r="AJ10" s="71">
        <v>2</v>
      </c>
      <c r="AK10" s="70"/>
      <c r="AL10" s="72">
        <v>2</v>
      </c>
      <c r="AM10" s="71">
        <v>2</v>
      </c>
      <c r="AN10" s="71">
        <v>2</v>
      </c>
      <c r="AO10" s="70"/>
      <c r="AP10" s="72">
        <v>2</v>
      </c>
      <c r="AQ10" s="71">
        <v>2</v>
      </c>
      <c r="AR10" s="71">
        <v>2</v>
      </c>
      <c r="AS10" s="70"/>
      <c r="AT10" s="72">
        <v>2</v>
      </c>
      <c r="AU10" s="71">
        <v>1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2</v>
      </c>
      <c r="BC10" s="71">
        <v>2</v>
      </c>
      <c r="BD10" s="71">
        <v>2</v>
      </c>
      <c r="BE10" s="70"/>
      <c r="BF10" s="72">
        <v>2</v>
      </c>
      <c r="BG10" s="71">
        <v>2</v>
      </c>
      <c r="BH10" s="71">
        <v>2</v>
      </c>
      <c r="BI10" s="70"/>
      <c r="BJ10" s="72">
        <v>2</v>
      </c>
      <c r="BK10" s="71">
        <v>2</v>
      </c>
      <c r="BL10" s="71">
        <v>2</v>
      </c>
      <c r="BM10" s="70"/>
      <c r="BN10" s="72">
        <v>2</v>
      </c>
      <c r="BO10" s="71">
        <v>2</v>
      </c>
      <c r="BP10" s="71">
        <v>2</v>
      </c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98</v>
      </c>
      <c r="CY10" s="50"/>
      <c r="CZ10" s="49">
        <f>CX10/$CY$5</f>
        <v>1.9215686274509804</v>
      </c>
      <c r="DA10" s="48">
        <f>IF($CY$5&gt;0,SUMIF(B10:CW10,"&gt;2",B10:CW10)-COUNTIF(B10:CW10,"&gt;2")*2,0)</f>
        <v>1</v>
      </c>
      <c r="DB10" s="69">
        <f>COUNTIF(B10:CW10,"=1")</f>
        <v>5</v>
      </c>
      <c r="DC10" s="68">
        <f>IF(DB10=0,0,DB10/$CY$5)</f>
        <v>0.09803921568627451</v>
      </c>
      <c r="DD10" s="68">
        <f>IF(DA10=0,0,DA10/$CY$5)</f>
        <v>0.0196078431372549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2</v>
      </c>
      <c r="D11" s="71">
        <v>2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2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2</v>
      </c>
      <c r="S11" s="71">
        <v>4</v>
      </c>
      <c r="T11" s="71">
        <v>1</v>
      </c>
      <c r="U11" s="70"/>
      <c r="V11" s="72">
        <v>3</v>
      </c>
      <c r="W11" s="71">
        <v>2</v>
      </c>
      <c r="X11" s="71">
        <v>2</v>
      </c>
      <c r="Y11" s="70"/>
      <c r="Z11" s="72">
        <v>2</v>
      </c>
      <c r="AA11" s="71">
        <v>2</v>
      </c>
      <c r="AB11" s="71">
        <v>1</v>
      </c>
      <c r="AC11" s="70"/>
      <c r="AD11" s="72">
        <v>1</v>
      </c>
      <c r="AE11" s="71">
        <v>2</v>
      </c>
      <c r="AF11" s="71">
        <v>1</v>
      </c>
      <c r="AG11" s="70"/>
      <c r="AH11" s="72">
        <v>2</v>
      </c>
      <c r="AI11" s="71">
        <v>2</v>
      </c>
      <c r="AJ11" s="71">
        <v>1</v>
      </c>
      <c r="AK11" s="70"/>
      <c r="AL11" s="72">
        <v>1</v>
      </c>
      <c r="AM11" s="71">
        <v>1</v>
      </c>
      <c r="AN11" s="71">
        <v>2</v>
      </c>
      <c r="AO11" s="70"/>
      <c r="AP11" s="72">
        <v>1</v>
      </c>
      <c r="AQ11" s="71">
        <v>1</v>
      </c>
      <c r="AR11" s="71">
        <v>1</v>
      </c>
      <c r="AS11" s="70"/>
      <c r="AT11" s="72">
        <v>2</v>
      </c>
      <c r="AU11" s="71">
        <v>3</v>
      </c>
      <c r="AV11" s="71">
        <v>3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3</v>
      </c>
      <c r="BG11" s="71">
        <v>1</v>
      </c>
      <c r="BH11" s="71">
        <v>1</v>
      </c>
      <c r="BI11" s="70"/>
      <c r="BJ11" s="72">
        <v>2</v>
      </c>
      <c r="BK11" s="71">
        <v>3</v>
      </c>
      <c r="BL11" s="71">
        <v>2</v>
      </c>
      <c r="BM11" s="70"/>
      <c r="BN11" s="72">
        <v>1</v>
      </c>
      <c r="BO11" s="71">
        <v>2</v>
      </c>
      <c r="BP11" s="71">
        <v>2</v>
      </c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83</v>
      </c>
      <c r="CY11" s="50"/>
      <c r="CZ11" s="49">
        <f>CX11/$CY$5</f>
        <v>1.6274509803921569</v>
      </c>
      <c r="DA11" s="48">
        <f>IF($CY$5&gt;0,SUMIF(B11:CW11,"&gt;2",B11:CW11)-COUNTIF(B11:CW11,"&gt;2")*2,0)</f>
        <v>7</v>
      </c>
      <c r="DB11" s="69">
        <f>COUNTIF(B11:CW11,"=1")</f>
        <v>26</v>
      </c>
      <c r="DC11" s="68">
        <f>IF(DB11=0,0,DB11/$CY$5)</f>
        <v>0.5098039215686274</v>
      </c>
      <c r="DD11" s="68">
        <f>IF(DA11=0,0,DA11/$CY$5)</f>
        <v>0.13725490196078433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2</v>
      </c>
      <c r="E12" s="70"/>
      <c r="F12" s="72">
        <v>2</v>
      </c>
      <c r="G12" s="71">
        <v>1</v>
      </c>
      <c r="H12" s="71">
        <v>1</v>
      </c>
      <c r="I12" s="70"/>
      <c r="J12" s="72">
        <v>2</v>
      </c>
      <c r="K12" s="71">
        <v>2</v>
      </c>
      <c r="L12" s="71">
        <v>2</v>
      </c>
      <c r="M12" s="70"/>
      <c r="N12" s="72">
        <v>2</v>
      </c>
      <c r="O12" s="71">
        <v>2</v>
      </c>
      <c r="P12" s="71">
        <v>2</v>
      </c>
      <c r="Q12" s="70"/>
      <c r="R12" s="72">
        <v>2</v>
      </c>
      <c r="S12" s="71">
        <v>2</v>
      </c>
      <c r="T12" s="71">
        <v>2</v>
      </c>
      <c r="U12" s="70"/>
      <c r="V12" s="72">
        <v>1</v>
      </c>
      <c r="W12" s="71">
        <v>2</v>
      </c>
      <c r="X12" s="71">
        <v>1</v>
      </c>
      <c r="Y12" s="70"/>
      <c r="Z12" s="72">
        <v>3</v>
      </c>
      <c r="AA12" s="71">
        <v>4</v>
      </c>
      <c r="AB12" s="71">
        <v>3</v>
      </c>
      <c r="AC12" s="70"/>
      <c r="AD12" s="72">
        <v>2</v>
      </c>
      <c r="AE12" s="71">
        <v>1</v>
      </c>
      <c r="AF12" s="71">
        <v>1</v>
      </c>
      <c r="AG12" s="70"/>
      <c r="AH12" s="72">
        <v>1</v>
      </c>
      <c r="AI12" s="71">
        <v>2</v>
      </c>
      <c r="AJ12" s="71">
        <v>2</v>
      </c>
      <c r="AK12" s="70"/>
      <c r="AL12" s="72">
        <v>2</v>
      </c>
      <c r="AM12" s="71">
        <v>2</v>
      </c>
      <c r="AN12" s="71">
        <v>1</v>
      </c>
      <c r="AO12" s="70"/>
      <c r="AP12" s="72">
        <v>2</v>
      </c>
      <c r="AQ12" s="71">
        <v>2</v>
      </c>
      <c r="AR12" s="71">
        <v>1</v>
      </c>
      <c r="AS12" s="70"/>
      <c r="AT12" s="72">
        <v>2</v>
      </c>
      <c r="AU12" s="71">
        <v>1</v>
      </c>
      <c r="AV12" s="71">
        <v>2</v>
      </c>
      <c r="AW12" s="70"/>
      <c r="AX12" s="72">
        <v>2</v>
      </c>
      <c r="AY12" s="71">
        <v>1</v>
      </c>
      <c r="AZ12" s="71">
        <v>1</v>
      </c>
      <c r="BA12" s="70"/>
      <c r="BB12" s="72">
        <v>2</v>
      </c>
      <c r="BC12" s="71">
        <v>1</v>
      </c>
      <c r="BD12" s="71">
        <v>1</v>
      </c>
      <c r="BE12" s="70"/>
      <c r="BF12" s="72">
        <v>1</v>
      </c>
      <c r="BG12" s="71">
        <v>2</v>
      </c>
      <c r="BH12" s="71">
        <v>2</v>
      </c>
      <c r="BI12" s="70"/>
      <c r="BJ12" s="72">
        <v>2</v>
      </c>
      <c r="BK12" s="71">
        <v>2</v>
      </c>
      <c r="BL12" s="71">
        <v>2</v>
      </c>
      <c r="BM12" s="70"/>
      <c r="BN12" s="72">
        <v>2</v>
      </c>
      <c r="BO12" s="71">
        <v>2</v>
      </c>
      <c r="BP12" s="71">
        <v>2</v>
      </c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90</v>
      </c>
      <c r="CY12" s="50"/>
      <c r="CZ12" s="49">
        <f>CX12/$CY$5</f>
        <v>1.7647058823529411</v>
      </c>
      <c r="DA12" s="48">
        <f>IF($CY$5&gt;0,SUMIF(B12:CW12,"&gt;2",B12:CW12)-COUNTIF(B12:CW12,"&gt;2")*2,0)</f>
        <v>4</v>
      </c>
      <c r="DB12" s="69">
        <f>COUNTIF(B12:CW12,"=1")</f>
        <v>16</v>
      </c>
      <c r="DC12" s="68">
        <f>IF(DB12=0,0,DB12/$CY$5)</f>
        <v>0.3137254901960784</v>
      </c>
      <c r="DD12" s="68">
        <f>IF(DA12=0,0,DA12/$CY$5)</f>
        <v>0.0784313725490196</v>
      </c>
      <c r="DE12" s="67">
        <v>8</v>
      </c>
    </row>
    <row r="13" spans="1:109" ht="34.5" customHeight="1">
      <c r="A13" s="67">
        <v>9</v>
      </c>
      <c r="B13" s="72">
        <v>2</v>
      </c>
      <c r="C13" s="71">
        <v>2</v>
      </c>
      <c r="D13" s="71">
        <v>1</v>
      </c>
      <c r="E13" s="70"/>
      <c r="F13" s="72">
        <v>2</v>
      </c>
      <c r="G13" s="71">
        <v>2</v>
      </c>
      <c r="H13" s="71">
        <v>1</v>
      </c>
      <c r="I13" s="70"/>
      <c r="J13" s="72">
        <v>2</v>
      </c>
      <c r="K13" s="71">
        <v>1</v>
      </c>
      <c r="L13" s="71">
        <v>2</v>
      </c>
      <c r="M13" s="70"/>
      <c r="N13" s="72">
        <v>2</v>
      </c>
      <c r="O13" s="71">
        <v>2</v>
      </c>
      <c r="P13" s="71">
        <v>2</v>
      </c>
      <c r="Q13" s="70"/>
      <c r="R13" s="72">
        <v>2</v>
      </c>
      <c r="S13" s="71">
        <v>1</v>
      </c>
      <c r="T13" s="71">
        <v>4</v>
      </c>
      <c r="U13" s="70"/>
      <c r="V13" s="72">
        <v>2</v>
      </c>
      <c r="W13" s="71">
        <v>2</v>
      </c>
      <c r="X13" s="71">
        <v>2</v>
      </c>
      <c r="Y13" s="70"/>
      <c r="Z13" s="72">
        <v>3</v>
      </c>
      <c r="AA13" s="71">
        <v>2</v>
      </c>
      <c r="AB13" s="71">
        <v>4</v>
      </c>
      <c r="AC13" s="70"/>
      <c r="AD13" s="72">
        <v>2</v>
      </c>
      <c r="AE13" s="71">
        <v>3</v>
      </c>
      <c r="AF13" s="71">
        <v>2</v>
      </c>
      <c r="AG13" s="70"/>
      <c r="AH13" s="72">
        <v>1</v>
      </c>
      <c r="AI13" s="71">
        <v>3</v>
      </c>
      <c r="AJ13" s="71">
        <v>4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3</v>
      </c>
      <c r="AU13" s="71">
        <v>3</v>
      </c>
      <c r="AV13" s="71">
        <v>2</v>
      </c>
      <c r="AW13" s="70"/>
      <c r="AX13" s="72">
        <v>2</v>
      </c>
      <c r="AY13" s="71">
        <v>1</v>
      </c>
      <c r="AZ13" s="71">
        <v>5</v>
      </c>
      <c r="BA13" s="70"/>
      <c r="BB13" s="72">
        <v>2</v>
      </c>
      <c r="BC13" s="71">
        <v>3</v>
      </c>
      <c r="BD13" s="71">
        <v>2</v>
      </c>
      <c r="BE13" s="70"/>
      <c r="BF13" s="72">
        <v>5</v>
      </c>
      <c r="BG13" s="71">
        <v>3</v>
      </c>
      <c r="BH13" s="71">
        <v>5</v>
      </c>
      <c r="BI13" s="70"/>
      <c r="BJ13" s="72">
        <v>2</v>
      </c>
      <c r="BK13" s="71">
        <v>3</v>
      </c>
      <c r="BL13" s="71">
        <v>2</v>
      </c>
      <c r="BM13" s="70"/>
      <c r="BN13" s="72">
        <v>4</v>
      </c>
      <c r="BO13" s="71">
        <v>2</v>
      </c>
      <c r="BP13" s="71">
        <v>3</v>
      </c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121</v>
      </c>
      <c r="CY13" s="50"/>
      <c r="CZ13" s="49">
        <f>CX13/$CY$5</f>
        <v>2.372549019607843</v>
      </c>
      <c r="DA13" s="48">
        <f>IF($CY$5&gt;0,SUMIF(B13:CW13,"&gt;2",B13:CW13)-COUNTIF(B13:CW13,"&gt;2")*2,0)</f>
        <v>26</v>
      </c>
      <c r="DB13" s="69">
        <f>COUNTIF(B13:CW13,"=1")</f>
        <v>7</v>
      </c>
      <c r="DC13" s="68">
        <f>IF(DB13=0,0,DB13/$CY$5)</f>
        <v>0.13725490196078433</v>
      </c>
      <c r="DD13" s="68">
        <f>IF(DA13=0,0,DA13/$CY$5)</f>
        <v>0.5098039215686274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2</v>
      </c>
      <c r="D14" s="71">
        <v>2</v>
      </c>
      <c r="E14" s="70"/>
      <c r="F14" s="72">
        <v>2</v>
      </c>
      <c r="G14" s="71">
        <v>2</v>
      </c>
      <c r="H14" s="71">
        <v>2</v>
      </c>
      <c r="I14" s="70"/>
      <c r="J14" s="72">
        <v>2</v>
      </c>
      <c r="K14" s="71">
        <v>2</v>
      </c>
      <c r="L14" s="71">
        <v>2</v>
      </c>
      <c r="M14" s="70"/>
      <c r="N14" s="72">
        <v>2</v>
      </c>
      <c r="O14" s="71">
        <v>2</v>
      </c>
      <c r="P14" s="71">
        <v>2</v>
      </c>
      <c r="Q14" s="70"/>
      <c r="R14" s="72">
        <v>2</v>
      </c>
      <c r="S14" s="71">
        <v>2</v>
      </c>
      <c r="T14" s="71">
        <v>2</v>
      </c>
      <c r="U14" s="70"/>
      <c r="V14" s="72">
        <v>2</v>
      </c>
      <c r="W14" s="71">
        <v>2</v>
      </c>
      <c r="X14" s="71">
        <v>2</v>
      </c>
      <c r="Y14" s="70"/>
      <c r="Z14" s="72">
        <v>2</v>
      </c>
      <c r="AA14" s="71">
        <v>2</v>
      </c>
      <c r="AB14" s="71">
        <v>2</v>
      </c>
      <c r="AC14" s="70"/>
      <c r="AD14" s="72">
        <v>2</v>
      </c>
      <c r="AE14" s="71">
        <v>2</v>
      </c>
      <c r="AF14" s="71">
        <v>2</v>
      </c>
      <c r="AG14" s="70"/>
      <c r="AH14" s="72">
        <v>2</v>
      </c>
      <c r="AI14" s="71">
        <v>1</v>
      </c>
      <c r="AJ14" s="71">
        <v>2</v>
      </c>
      <c r="AK14" s="70"/>
      <c r="AL14" s="72">
        <v>2</v>
      </c>
      <c r="AM14" s="71">
        <v>2</v>
      </c>
      <c r="AN14" s="71">
        <v>2</v>
      </c>
      <c r="AO14" s="70"/>
      <c r="AP14" s="72">
        <v>3</v>
      </c>
      <c r="AQ14" s="71">
        <v>2</v>
      </c>
      <c r="AR14" s="71">
        <v>2</v>
      </c>
      <c r="AS14" s="70"/>
      <c r="AT14" s="72">
        <v>2</v>
      </c>
      <c r="AU14" s="71">
        <v>2</v>
      </c>
      <c r="AV14" s="71">
        <v>2</v>
      </c>
      <c r="AW14" s="70"/>
      <c r="AX14" s="72">
        <v>2</v>
      </c>
      <c r="AY14" s="71">
        <v>1</v>
      </c>
      <c r="AZ14" s="71">
        <v>2</v>
      </c>
      <c r="BA14" s="70"/>
      <c r="BB14" s="72">
        <v>1</v>
      </c>
      <c r="BC14" s="71">
        <v>2</v>
      </c>
      <c r="BD14" s="71">
        <v>1</v>
      </c>
      <c r="BE14" s="70"/>
      <c r="BF14" s="72">
        <v>2</v>
      </c>
      <c r="BG14" s="71">
        <v>2</v>
      </c>
      <c r="BH14" s="71">
        <v>2</v>
      </c>
      <c r="BI14" s="70"/>
      <c r="BJ14" s="72">
        <v>2</v>
      </c>
      <c r="BK14" s="71">
        <v>2</v>
      </c>
      <c r="BL14" s="71">
        <v>2</v>
      </c>
      <c r="BM14" s="70"/>
      <c r="BN14" s="72">
        <v>2</v>
      </c>
      <c r="BO14" s="71">
        <v>2</v>
      </c>
      <c r="BP14" s="71">
        <v>2</v>
      </c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98</v>
      </c>
      <c r="CY14" s="50"/>
      <c r="CZ14" s="49">
        <f>CX14/$CY$5</f>
        <v>1.9215686274509804</v>
      </c>
      <c r="DA14" s="48">
        <f>IF($CY$5&gt;0,SUMIF(B14:CW14,"&gt;2",B14:CW14)-COUNTIF(B14:CW14,"&gt;2")*2,0)</f>
        <v>1</v>
      </c>
      <c r="DB14" s="69">
        <f>COUNTIF(B14:CW14,"=1")</f>
        <v>5</v>
      </c>
      <c r="DC14" s="68">
        <f>IF(DB14=0,0,DB14/$CY$5)</f>
        <v>0.09803921568627451</v>
      </c>
      <c r="DD14" s="68">
        <f>IF(DA14=0,0,DA14/$CY$5)</f>
        <v>0.0196078431372549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3</v>
      </c>
      <c r="O15" s="71">
        <v>1</v>
      </c>
      <c r="P15" s="71">
        <v>2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1</v>
      </c>
      <c r="AK15" s="70"/>
      <c r="AL15" s="72">
        <v>1</v>
      </c>
      <c r="AM15" s="71">
        <v>1</v>
      </c>
      <c r="AN15" s="71">
        <v>1</v>
      </c>
      <c r="AO15" s="70"/>
      <c r="AP15" s="72">
        <v>1</v>
      </c>
      <c r="AQ15" s="71">
        <v>1</v>
      </c>
      <c r="AR15" s="71">
        <v>1</v>
      </c>
      <c r="AS15" s="70"/>
      <c r="AT15" s="72">
        <v>2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2</v>
      </c>
      <c r="BE15" s="70"/>
      <c r="BF15" s="72">
        <v>1</v>
      </c>
      <c r="BG15" s="71">
        <v>1</v>
      </c>
      <c r="BH15" s="71">
        <v>1</v>
      </c>
      <c r="BI15" s="70"/>
      <c r="BJ15" s="72">
        <v>2</v>
      </c>
      <c r="BK15" s="71">
        <v>1</v>
      </c>
      <c r="BL15" s="71">
        <v>2</v>
      </c>
      <c r="BM15" s="70"/>
      <c r="BN15" s="72">
        <v>1</v>
      </c>
      <c r="BO15" s="71">
        <v>1</v>
      </c>
      <c r="BP15" s="71">
        <v>1</v>
      </c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58</v>
      </c>
      <c r="CY15" s="50"/>
      <c r="CZ15" s="49">
        <f>CX15/$CY$5</f>
        <v>1.1372549019607843</v>
      </c>
      <c r="DA15" s="48">
        <f>IF($CY$5&gt;0,SUMIF(B15:CW15,"&gt;2",B15:CW15)-COUNTIF(B15:CW15,"&gt;2")*2,0)</f>
        <v>1</v>
      </c>
      <c r="DB15" s="69">
        <f>COUNTIF(B15:CW15,"=1")</f>
        <v>45</v>
      </c>
      <c r="DC15" s="68">
        <f>IF(DB15=0,0,DB15/$CY$5)</f>
        <v>0.8823529411764706</v>
      </c>
      <c r="DD15" s="68">
        <f>IF(DA15=0,0,DA15/$CY$5)</f>
        <v>0.0196078431372549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2</v>
      </c>
      <c r="D16" s="71">
        <v>2</v>
      </c>
      <c r="E16" s="70"/>
      <c r="F16" s="72">
        <v>1</v>
      </c>
      <c r="G16" s="71">
        <v>2</v>
      </c>
      <c r="H16" s="71">
        <v>2</v>
      </c>
      <c r="I16" s="70"/>
      <c r="J16" s="72">
        <v>1</v>
      </c>
      <c r="K16" s="71">
        <v>2</v>
      </c>
      <c r="L16" s="71">
        <v>2</v>
      </c>
      <c r="M16" s="70"/>
      <c r="N16" s="72">
        <v>2</v>
      </c>
      <c r="O16" s="71">
        <v>2</v>
      </c>
      <c r="P16" s="71">
        <v>2</v>
      </c>
      <c r="Q16" s="70"/>
      <c r="R16" s="72">
        <v>2</v>
      </c>
      <c r="S16" s="71">
        <v>1</v>
      </c>
      <c r="T16" s="71">
        <v>2</v>
      </c>
      <c r="U16" s="70"/>
      <c r="V16" s="72">
        <v>1</v>
      </c>
      <c r="W16" s="71">
        <v>2</v>
      </c>
      <c r="X16" s="71">
        <v>2</v>
      </c>
      <c r="Y16" s="70"/>
      <c r="Z16" s="72">
        <v>1</v>
      </c>
      <c r="AA16" s="71">
        <v>2</v>
      </c>
      <c r="AB16" s="71">
        <v>2</v>
      </c>
      <c r="AC16" s="70"/>
      <c r="AD16" s="72">
        <v>2</v>
      </c>
      <c r="AE16" s="71">
        <v>1</v>
      </c>
      <c r="AF16" s="71">
        <v>2</v>
      </c>
      <c r="AG16" s="70"/>
      <c r="AH16" s="72">
        <v>2</v>
      </c>
      <c r="AI16" s="71">
        <v>1</v>
      </c>
      <c r="AJ16" s="71">
        <v>1</v>
      </c>
      <c r="AK16" s="70"/>
      <c r="AL16" s="72">
        <v>1</v>
      </c>
      <c r="AM16" s="71">
        <v>2</v>
      </c>
      <c r="AN16" s="71">
        <v>2</v>
      </c>
      <c r="AO16" s="70"/>
      <c r="AP16" s="72">
        <v>2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2</v>
      </c>
      <c r="AW16" s="70"/>
      <c r="AX16" s="72">
        <v>1</v>
      </c>
      <c r="AY16" s="71">
        <v>1</v>
      </c>
      <c r="AZ16" s="71">
        <v>1</v>
      </c>
      <c r="BA16" s="70"/>
      <c r="BB16" s="72">
        <v>1</v>
      </c>
      <c r="BC16" s="71">
        <v>1</v>
      </c>
      <c r="BD16" s="71">
        <v>2</v>
      </c>
      <c r="BE16" s="70"/>
      <c r="BF16" s="72">
        <v>2</v>
      </c>
      <c r="BG16" s="71">
        <v>1</v>
      </c>
      <c r="BH16" s="71">
        <v>2</v>
      </c>
      <c r="BI16" s="70"/>
      <c r="BJ16" s="72">
        <v>1</v>
      </c>
      <c r="BK16" s="71">
        <v>2</v>
      </c>
      <c r="BL16" s="71">
        <v>2</v>
      </c>
      <c r="BM16" s="70"/>
      <c r="BN16" s="72">
        <v>2</v>
      </c>
      <c r="BO16" s="71">
        <v>2</v>
      </c>
      <c r="BP16" s="71">
        <v>2</v>
      </c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82</v>
      </c>
      <c r="CY16" s="50"/>
      <c r="CZ16" s="49">
        <f>CX16/$CY$5</f>
        <v>1.607843137254902</v>
      </c>
      <c r="DA16" s="48">
        <f>IF($CY$5&gt;0,SUMIF(B16:CW16,"&gt;2",B16:CW16)-COUNTIF(B16:CW16,"&gt;2")*2,0)</f>
        <v>0</v>
      </c>
      <c r="DB16" s="69">
        <f>COUNTIF(B16:CW16,"=1")</f>
        <v>20</v>
      </c>
      <c r="DC16" s="68">
        <f>IF(DB16=0,0,DB16/$CY$5)</f>
        <v>0.39215686274509803</v>
      </c>
      <c r="DD16" s="68">
        <f>IF(DA16=0,0,DA16/$CY$5)</f>
        <v>0</v>
      </c>
      <c r="DE16" s="67">
        <v>12</v>
      </c>
    </row>
    <row r="17" spans="1:109" ht="34.5" customHeight="1">
      <c r="A17" s="67">
        <v>13</v>
      </c>
      <c r="B17" s="72">
        <v>2</v>
      </c>
      <c r="C17" s="71">
        <v>2</v>
      </c>
      <c r="D17" s="71">
        <v>2</v>
      </c>
      <c r="E17" s="70"/>
      <c r="F17" s="72">
        <v>2</v>
      </c>
      <c r="G17" s="71">
        <v>2</v>
      </c>
      <c r="H17" s="71">
        <v>2</v>
      </c>
      <c r="I17" s="70"/>
      <c r="J17" s="72">
        <v>2</v>
      </c>
      <c r="K17" s="71">
        <v>2</v>
      </c>
      <c r="L17" s="71">
        <v>2</v>
      </c>
      <c r="M17" s="70"/>
      <c r="N17" s="72">
        <v>1</v>
      </c>
      <c r="O17" s="71">
        <v>2</v>
      </c>
      <c r="P17" s="71">
        <v>1</v>
      </c>
      <c r="Q17" s="70"/>
      <c r="R17" s="72">
        <v>2</v>
      </c>
      <c r="S17" s="71">
        <v>3</v>
      </c>
      <c r="T17" s="71">
        <v>2</v>
      </c>
      <c r="U17" s="70"/>
      <c r="V17" s="72">
        <v>2</v>
      </c>
      <c r="W17" s="71">
        <v>2</v>
      </c>
      <c r="X17" s="71">
        <v>2</v>
      </c>
      <c r="Y17" s="70"/>
      <c r="Z17" s="72">
        <v>2</v>
      </c>
      <c r="AA17" s="71">
        <v>1</v>
      </c>
      <c r="AB17" s="71">
        <v>2</v>
      </c>
      <c r="AC17" s="70"/>
      <c r="AD17" s="72">
        <v>2</v>
      </c>
      <c r="AE17" s="71">
        <v>1</v>
      </c>
      <c r="AF17" s="71">
        <v>2</v>
      </c>
      <c r="AG17" s="70"/>
      <c r="AH17" s="72">
        <v>2</v>
      </c>
      <c r="AI17" s="71">
        <v>2</v>
      </c>
      <c r="AJ17" s="71">
        <v>2</v>
      </c>
      <c r="AK17" s="70"/>
      <c r="AL17" s="72">
        <v>2</v>
      </c>
      <c r="AM17" s="71">
        <v>1</v>
      </c>
      <c r="AN17" s="71">
        <v>2</v>
      </c>
      <c r="AO17" s="70"/>
      <c r="AP17" s="72">
        <v>2</v>
      </c>
      <c r="AQ17" s="71">
        <v>1</v>
      </c>
      <c r="AR17" s="71">
        <v>2</v>
      </c>
      <c r="AS17" s="70"/>
      <c r="AT17" s="72">
        <v>1</v>
      </c>
      <c r="AU17" s="71">
        <v>2</v>
      </c>
      <c r="AV17" s="71">
        <v>2</v>
      </c>
      <c r="AW17" s="70"/>
      <c r="AX17" s="72">
        <v>1</v>
      </c>
      <c r="AY17" s="71">
        <v>1</v>
      </c>
      <c r="AZ17" s="71">
        <v>2</v>
      </c>
      <c r="BA17" s="70"/>
      <c r="BB17" s="72">
        <v>2</v>
      </c>
      <c r="BC17" s="71">
        <v>2</v>
      </c>
      <c r="BD17" s="71">
        <v>2</v>
      </c>
      <c r="BE17" s="70"/>
      <c r="BF17" s="72">
        <v>2</v>
      </c>
      <c r="BG17" s="71">
        <v>2</v>
      </c>
      <c r="BH17" s="71">
        <v>1</v>
      </c>
      <c r="BI17" s="70"/>
      <c r="BJ17" s="72">
        <v>2</v>
      </c>
      <c r="BK17" s="71">
        <v>2</v>
      </c>
      <c r="BL17" s="71">
        <v>1</v>
      </c>
      <c r="BM17" s="70"/>
      <c r="BN17" s="72">
        <v>2</v>
      </c>
      <c r="BO17" s="71">
        <v>2</v>
      </c>
      <c r="BP17" s="71">
        <v>2</v>
      </c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92</v>
      </c>
      <c r="CY17" s="50"/>
      <c r="CZ17" s="49">
        <f>CX17/$CY$5</f>
        <v>1.803921568627451</v>
      </c>
      <c r="DA17" s="48">
        <f>IF($CY$5&gt;0,SUMIF(B17:CW17,"&gt;2",B17:CW17)-COUNTIF(B17:CW17,"&gt;2")*2,0)</f>
        <v>1</v>
      </c>
      <c r="DB17" s="69">
        <f>COUNTIF(B17:CW17,"=1")</f>
        <v>11</v>
      </c>
      <c r="DC17" s="68">
        <f>IF(DB17=0,0,DB17/$CY$5)</f>
        <v>0.21568627450980393</v>
      </c>
      <c r="DD17" s="68">
        <f>IF(DA17=0,0,DA17/$CY$5)</f>
        <v>0.0196078431372549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2</v>
      </c>
      <c r="D18" s="71">
        <v>2</v>
      </c>
      <c r="E18" s="70"/>
      <c r="F18" s="72">
        <v>2</v>
      </c>
      <c r="G18" s="71">
        <v>2</v>
      </c>
      <c r="H18" s="71">
        <v>2</v>
      </c>
      <c r="I18" s="70"/>
      <c r="J18" s="72">
        <v>2</v>
      </c>
      <c r="K18" s="71">
        <v>1</v>
      </c>
      <c r="L18" s="71">
        <v>2</v>
      </c>
      <c r="M18" s="70"/>
      <c r="N18" s="72">
        <v>2</v>
      </c>
      <c r="O18" s="71">
        <v>1</v>
      </c>
      <c r="P18" s="71">
        <v>2</v>
      </c>
      <c r="Q18" s="70"/>
      <c r="R18" s="72">
        <v>1</v>
      </c>
      <c r="S18" s="71">
        <v>2</v>
      </c>
      <c r="T18" s="71">
        <v>2</v>
      </c>
      <c r="U18" s="70"/>
      <c r="V18" s="72">
        <v>2</v>
      </c>
      <c r="W18" s="71">
        <v>2</v>
      </c>
      <c r="X18" s="71">
        <v>2</v>
      </c>
      <c r="Y18" s="70"/>
      <c r="Z18" s="72">
        <v>2</v>
      </c>
      <c r="AA18" s="71">
        <v>7</v>
      </c>
      <c r="AB18" s="71">
        <v>2</v>
      </c>
      <c r="AC18" s="70"/>
      <c r="AD18" s="72">
        <v>2</v>
      </c>
      <c r="AE18" s="71">
        <v>2</v>
      </c>
      <c r="AF18" s="71">
        <v>3</v>
      </c>
      <c r="AG18" s="70"/>
      <c r="AH18" s="72">
        <v>3</v>
      </c>
      <c r="AI18" s="71">
        <v>2</v>
      </c>
      <c r="AJ18" s="71">
        <v>2</v>
      </c>
      <c r="AK18" s="70"/>
      <c r="AL18" s="72">
        <v>2</v>
      </c>
      <c r="AM18" s="71">
        <v>2</v>
      </c>
      <c r="AN18" s="71">
        <v>2</v>
      </c>
      <c r="AO18" s="70"/>
      <c r="AP18" s="72">
        <v>1</v>
      </c>
      <c r="AQ18" s="71">
        <v>2</v>
      </c>
      <c r="AR18" s="71">
        <v>2</v>
      </c>
      <c r="AS18" s="70"/>
      <c r="AT18" s="72">
        <v>2</v>
      </c>
      <c r="AU18" s="71">
        <v>2</v>
      </c>
      <c r="AV18" s="71">
        <v>1</v>
      </c>
      <c r="AW18" s="70"/>
      <c r="AX18" s="72">
        <v>2</v>
      </c>
      <c r="AY18" s="71">
        <v>1</v>
      </c>
      <c r="AZ18" s="71">
        <v>1</v>
      </c>
      <c r="BA18" s="70"/>
      <c r="BB18" s="72">
        <v>2</v>
      </c>
      <c r="BC18" s="71">
        <v>2</v>
      </c>
      <c r="BD18" s="71">
        <v>2</v>
      </c>
      <c r="BE18" s="70"/>
      <c r="BF18" s="72">
        <v>1</v>
      </c>
      <c r="BG18" s="71">
        <v>1</v>
      </c>
      <c r="BH18" s="71">
        <v>2</v>
      </c>
      <c r="BI18" s="70"/>
      <c r="BJ18" s="72">
        <v>2</v>
      </c>
      <c r="BK18" s="71">
        <v>1</v>
      </c>
      <c r="BL18" s="71">
        <v>2</v>
      </c>
      <c r="BM18" s="70"/>
      <c r="BN18" s="72">
        <v>2</v>
      </c>
      <c r="BO18" s="71">
        <v>2</v>
      </c>
      <c r="BP18" s="71">
        <v>1</v>
      </c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97</v>
      </c>
      <c r="CY18" s="50"/>
      <c r="CZ18" s="49">
        <f>CX18/$CY$5</f>
        <v>1.9019607843137254</v>
      </c>
      <c r="DA18" s="48">
        <f>IF($CY$5&gt;0,SUMIF(B18:CW18,"&gt;2",B18:CW18)-COUNTIF(B18:CW18,"&gt;2")*2,0)</f>
        <v>7</v>
      </c>
      <c r="DB18" s="69">
        <f>COUNTIF(B18:CW18,"=1")</f>
        <v>12</v>
      </c>
      <c r="DC18" s="68">
        <f>IF(DB18=0,0,DB18/$CY$5)</f>
        <v>0.23529411764705882</v>
      </c>
      <c r="DD18" s="68">
        <f>IF(DA18=0,0,DA18/$CY$5)</f>
        <v>0.13725490196078433</v>
      </c>
      <c r="DE18" s="67">
        <v>14</v>
      </c>
    </row>
    <row r="19" spans="1:109" ht="34.5" customHeight="1">
      <c r="A19" s="67">
        <v>15</v>
      </c>
      <c r="B19" s="72">
        <v>2</v>
      </c>
      <c r="C19" s="71">
        <v>2</v>
      </c>
      <c r="D19" s="71">
        <v>2</v>
      </c>
      <c r="E19" s="70"/>
      <c r="F19" s="72">
        <v>2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3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3</v>
      </c>
      <c r="T19" s="71">
        <v>2</v>
      </c>
      <c r="U19" s="70"/>
      <c r="V19" s="72">
        <v>2</v>
      </c>
      <c r="W19" s="71">
        <v>2</v>
      </c>
      <c r="X19" s="71">
        <v>2</v>
      </c>
      <c r="Y19" s="70"/>
      <c r="Z19" s="72">
        <v>2</v>
      </c>
      <c r="AA19" s="71">
        <v>2</v>
      </c>
      <c r="AB19" s="71">
        <v>5</v>
      </c>
      <c r="AC19" s="70"/>
      <c r="AD19" s="72">
        <v>2</v>
      </c>
      <c r="AE19" s="71">
        <v>2</v>
      </c>
      <c r="AF19" s="71">
        <v>3</v>
      </c>
      <c r="AG19" s="70"/>
      <c r="AH19" s="72">
        <v>2</v>
      </c>
      <c r="AI19" s="71">
        <v>2</v>
      </c>
      <c r="AJ19" s="71">
        <v>4</v>
      </c>
      <c r="AK19" s="70"/>
      <c r="AL19" s="72">
        <v>3</v>
      </c>
      <c r="AM19" s="71">
        <v>2</v>
      </c>
      <c r="AN19" s="71">
        <v>2</v>
      </c>
      <c r="AO19" s="70"/>
      <c r="AP19" s="72">
        <v>2</v>
      </c>
      <c r="AQ19" s="71">
        <v>2</v>
      </c>
      <c r="AR19" s="71">
        <v>2</v>
      </c>
      <c r="AS19" s="70"/>
      <c r="AT19" s="72">
        <v>2</v>
      </c>
      <c r="AU19" s="71">
        <v>2</v>
      </c>
      <c r="AV19" s="71">
        <v>2</v>
      </c>
      <c r="AW19" s="70"/>
      <c r="AX19" s="72">
        <v>3</v>
      </c>
      <c r="AY19" s="71">
        <v>3</v>
      </c>
      <c r="AZ19" s="71">
        <v>2</v>
      </c>
      <c r="BA19" s="70"/>
      <c r="BB19" s="72">
        <v>3</v>
      </c>
      <c r="BC19" s="71">
        <v>3</v>
      </c>
      <c r="BD19" s="71">
        <v>3</v>
      </c>
      <c r="BE19" s="70"/>
      <c r="BF19" s="72">
        <v>2</v>
      </c>
      <c r="BG19" s="71">
        <v>2</v>
      </c>
      <c r="BH19" s="71">
        <v>2</v>
      </c>
      <c r="BI19" s="70"/>
      <c r="BJ19" s="72">
        <v>3</v>
      </c>
      <c r="BK19" s="71">
        <v>2</v>
      </c>
      <c r="BL19" s="71">
        <v>3</v>
      </c>
      <c r="BM19" s="70"/>
      <c r="BN19" s="72">
        <v>2</v>
      </c>
      <c r="BO19" s="71">
        <v>6</v>
      </c>
      <c r="BP19" s="71">
        <v>2</v>
      </c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122</v>
      </c>
      <c r="CY19" s="50"/>
      <c r="CZ19" s="49">
        <f>CX19/$CY$5</f>
        <v>2.392156862745098</v>
      </c>
      <c r="DA19" s="48">
        <f>IF($CY$5&gt;0,SUMIF(B19:CW19,"&gt;2",B19:CW19)-COUNTIF(B19:CW19,"&gt;2")*2,0)</f>
        <v>20</v>
      </c>
      <c r="DB19" s="69">
        <f>COUNTIF(B19:CW19,"=1")</f>
        <v>0</v>
      </c>
      <c r="DC19" s="68">
        <f>IF(DB19=0,0,DB19/$CY$5)</f>
        <v>0</v>
      </c>
      <c r="DD19" s="68">
        <f>IF(DA19=0,0,DA19/$CY$5)</f>
        <v>0.39215686274509803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3</v>
      </c>
      <c r="D20" s="71">
        <v>2</v>
      </c>
      <c r="E20" s="70"/>
      <c r="F20" s="72">
        <v>2</v>
      </c>
      <c r="G20" s="71">
        <v>2</v>
      </c>
      <c r="H20" s="71">
        <v>2</v>
      </c>
      <c r="I20" s="70"/>
      <c r="J20" s="72">
        <v>4</v>
      </c>
      <c r="K20" s="71">
        <v>2</v>
      </c>
      <c r="L20" s="71">
        <v>2</v>
      </c>
      <c r="M20" s="70"/>
      <c r="N20" s="72">
        <v>2</v>
      </c>
      <c r="O20" s="71">
        <v>2</v>
      </c>
      <c r="P20" s="71">
        <v>1</v>
      </c>
      <c r="Q20" s="70"/>
      <c r="R20" s="72">
        <v>1</v>
      </c>
      <c r="S20" s="71">
        <v>2</v>
      </c>
      <c r="T20" s="71">
        <v>1</v>
      </c>
      <c r="U20" s="70"/>
      <c r="V20" s="72">
        <v>2</v>
      </c>
      <c r="W20" s="71">
        <v>2</v>
      </c>
      <c r="X20" s="71">
        <v>2</v>
      </c>
      <c r="Y20" s="70"/>
      <c r="Z20" s="72">
        <v>2</v>
      </c>
      <c r="AA20" s="71">
        <v>2</v>
      </c>
      <c r="AB20" s="71">
        <v>3</v>
      </c>
      <c r="AC20" s="70"/>
      <c r="AD20" s="72">
        <v>2</v>
      </c>
      <c r="AE20" s="71">
        <v>2</v>
      </c>
      <c r="AF20" s="71">
        <v>2</v>
      </c>
      <c r="AG20" s="70"/>
      <c r="AH20" s="72">
        <v>2</v>
      </c>
      <c r="AI20" s="71">
        <v>2</v>
      </c>
      <c r="AJ20" s="71">
        <v>2</v>
      </c>
      <c r="AK20" s="70"/>
      <c r="AL20" s="72">
        <v>2</v>
      </c>
      <c r="AM20" s="71">
        <v>2</v>
      </c>
      <c r="AN20" s="71">
        <v>1</v>
      </c>
      <c r="AO20" s="70"/>
      <c r="AP20" s="72">
        <v>2</v>
      </c>
      <c r="AQ20" s="71">
        <v>2</v>
      </c>
      <c r="AR20" s="71">
        <v>2</v>
      </c>
      <c r="AS20" s="70"/>
      <c r="AT20" s="72">
        <v>2</v>
      </c>
      <c r="AU20" s="71">
        <v>2</v>
      </c>
      <c r="AV20" s="71">
        <v>1</v>
      </c>
      <c r="AW20" s="70"/>
      <c r="AX20" s="72">
        <v>3</v>
      </c>
      <c r="AY20" s="71">
        <v>2</v>
      </c>
      <c r="AZ20" s="71">
        <v>2</v>
      </c>
      <c r="BA20" s="70"/>
      <c r="BB20" s="72">
        <v>2</v>
      </c>
      <c r="BC20" s="71">
        <v>3</v>
      </c>
      <c r="BD20" s="71">
        <v>2</v>
      </c>
      <c r="BE20" s="70"/>
      <c r="BF20" s="72">
        <v>2</v>
      </c>
      <c r="BG20" s="71">
        <v>2</v>
      </c>
      <c r="BH20" s="71">
        <v>2</v>
      </c>
      <c r="BI20" s="70"/>
      <c r="BJ20" s="72">
        <v>3</v>
      </c>
      <c r="BK20" s="71">
        <v>2</v>
      </c>
      <c r="BL20" s="71">
        <v>3</v>
      </c>
      <c r="BM20" s="70"/>
      <c r="BN20" s="72">
        <v>2</v>
      </c>
      <c r="BO20" s="71">
        <v>3</v>
      </c>
      <c r="BP20" s="71">
        <v>3</v>
      </c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107</v>
      </c>
      <c r="CY20" s="50"/>
      <c r="CZ20" s="49">
        <f>CX20/$CY$5</f>
        <v>2.0980392156862746</v>
      </c>
      <c r="DA20" s="48">
        <f>IF($CY$5&gt;0,SUMIF(B20:CW20,"&gt;2",B20:CW20)-COUNTIF(B20:CW20,"&gt;2")*2,0)</f>
        <v>10</v>
      </c>
      <c r="DB20" s="69">
        <f>COUNTIF(B20:CW20,"=1")</f>
        <v>5</v>
      </c>
      <c r="DC20" s="68">
        <f>IF(DB20=0,0,DB20/$CY$5)</f>
        <v>0.09803921568627451</v>
      </c>
      <c r="DD20" s="68">
        <f>IF(DA20=0,0,DA20/$CY$5)</f>
        <v>0.19607843137254902</v>
      </c>
      <c r="DE20" s="67">
        <v>16</v>
      </c>
    </row>
    <row r="21" spans="1:109" ht="34.5" customHeight="1">
      <c r="A21" s="67">
        <v>17</v>
      </c>
      <c r="B21" s="72">
        <v>2</v>
      </c>
      <c r="C21" s="71">
        <v>2</v>
      </c>
      <c r="D21" s="71">
        <v>2</v>
      </c>
      <c r="E21" s="70"/>
      <c r="F21" s="72">
        <v>2</v>
      </c>
      <c r="G21" s="71">
        <v>1</v>
      </c>
      <c r="H21" s="71">
        <v>3</v>
      </c>
      <c r="I21" s="70"/>
      <c r="J21" s="72">
        <v>2</v>
      </c>
      <c r="K21" s="71">
        <v>2</v>
      </c>
      <c r="L21" s="71">
        <v>1</v>
      </c>
      <c r="M21" s="70"/>
      <c r="N21" s="72">
        <v>2</v>
      </c>
      <c r="O21" s="71">
        <v>2</v>
      </c>
      <c r="P21" s="71">
        <v>2</v>
      </c>
      <c r="Q21" s="70"/>
      <c r="R21" s="72">
        <v>1</v>
      </c>
      <c r="S21" s="71">
        <v>1</v>
      </c>
      <c r="T21" s="71">
        <v>2</v>
      </c>
      <c r="U21" s="70"/>
      <c r="V21" s="72">
        <v>2</v>
      </c>
      <c r="W21" s="71">
        <v>2</v>
      </c>
      <c r="X21" s="71">
        <v>2</v>
      </c>
      <c r="Y21" s="70"/>
      <c r="Z21" s="72">
        <v>2</v>
      </c>
      <c r="AA21" s="71">
        <v>2</v>
      </c>
      <c r="AB21" s="71">
        <v>2</v>
      </c>
      <c r="AC21" s="70"/>
      <c r="AD21" s="72">
        <v>2</v>
      </c>
      <c r="AE21" s="71">
        <v>2</v>
      </c>
      <c r="AF21" s="71">
        <v>2</v>
      </c>
      <c r="AG21" s="70"/>
      <c r="AH21" s="72">
        <v>2</v>
      </c>
      <c r="AI21" s="71">
        <v>2</v>
      </c>
      <c r="AJ21" s="71">
        <v>2</v>
      </c>
      <c r="AK21" s="70"/>
      <c r="AL21" s="72">
        <v>2</v>
      </c>
      <c r="AM21" s="71">
        <v>1</v>
      </c>
      <c r="AN21" s="71">
        <v>2</v>
      </c>
      <c r="AO21" s="70"/>
      <c r="AP21" s="72">
        <v>4</v>
      </c>
      <c r="AQ21" s="71">
        <v>2</v>
      </c>
      <c r="AR21" s="71">
        <v>2</v>
      </c>
      <c r="AS21" s="70"/>
      <c r="AT21" s="72">
        <v>2</v>
      </c>
      <c r="AU21" s="71">
        <v>2</v>
      </c>
      <c r="AV21" s="71">
        <v>2</v>
      </c>
      <c r="AW21" s="70"/>
      <c r="AX21" s="72">
        <v>2</v>
      </c>
      <c r="AY21" s="71">
        <v>2</v>
      </c>
      <c r="AZ21" s="71">
        <v>2</v>
      </c>
      <c r="BA21" s="70"/>
      <c r="BB21" s="72">
        <v>2</v>
      </c>
      <c r="BC21" s="71">
        <v>2</v>
      </c>
      <c r="BD21" s="71">
        <v>2</v>
      </c>
      <c r="BE21" s="70"/>
      <c r="BF21" s="72">
        <v>2</v>
      </c>
      <c r="BG21" s="71">
        <v>2</v>
      </c>
      <c r="BH21" s="71">
        <v>1</v>
      </c>
      <c r="BI21" s="70"/>
      <c r="BJ21" s="72">
        <v>2</v>
      </c>
      <c r="BK21" s="71">
        <v>2</v>
      </c>
      <c r="BL21" s="71">
        <v>2</v>
      </c>
      <c r="BM21" s="70"/>
      <c r="BN21" s="72">
        <v>2</v>
      </c>
      <c r="BO21" s="71">
        <v>2</v>
      </c>
      <c r="BP21" s="71">
        <v>2</v>
      </c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99</v>
      </c>
      <c r="CY21" s="50"/>
      <c r="CZ21" s="49">
        <f>CX21/$CY$5</f>
        <v>1.9411764705882353</v>
      </c>
      <c r="DA21" s="48">
        <f>IF($CY$5&gt;0,SUMIF(B21:CW21,"&gt;2",B21:CW21)-COUNTIF(B21:CW21,"&gt;2")*2,0)</f>
        <v>3</v>
      </c>
      <c r="DB21" s="69">
        <f>COUNTIF(B21:CW21,"=1")</f>
        <v>6</v>
      </c>
      <c r="DC21" s="68">
        <f>IF(DB21=0,0,DB21/$CY$5)</f>
        <v>0.11764705882352941</v>
      </c>
      <c r="DD21" s="68">
        <f>IF(DA21=0,0,DA21/$CY$5)</f>
        <v>0.058823529411764705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2</v>
      </c>
      <c r="G22" s="65">
        <v>1</v>
      </c>
      <c r="H22" s="65">
        <v>1</v>
      </c>
      <c r="I22" s="64"/>
      <c r="J22" s="66">
        <v>1</v>
      </c>
      <c r="K22" s="65">
        <v>1</v>
      </c>
      <c r="L22" s="65">
        <v>1</v>
      </c>
      <c r="M22" s="64"/>
      <c r="N22" s="66">
        <v>1</v>
      </c>
      <c r="O22" s="65">
        <v>2</v>
      </c>
      <c r="P22" s="65">
        <v>3</v>
      </c>
      <c r="Q22" s="64"/>
      <c r="R22" s="66">
        <v>1</v>
      </c>
      <c r="S22" s="65">
        <v>1</v>
      </c>
      <c r="T22" s="65">
        <v>1</v>
      </c>
      <c r="U22" s="64"/>
      <c r="V22" s="66">
        <v>3</v>
      </c>
      <c r="W22" s="65">
        <v>1</v>
      </c>
      <c r="X22" s="65">
        <v>1</v>
      </c>
      <c r="Y22" s="64"/>
      <c r="Z22" s="66">
        <v>1</v>
      </c>
      <c r="AA22" s="65">
        <v>1</v>
      </c>
      <c r="AB22" s="65">
        <v>2</v>
      </c>
      <c r="AC22" s="64"/>
      <c r="AD22" s="66">
        <v>1</v>
      </c>
      <c r="AE22" s="65">
        <v>1</v>
      </c>
      <c r="AF22" s="65">
        <v>1</v>
      </c>
      <c r="AG22" s="64"/>
      <c r="AH22" s="66">
        <v>1</v>
      </c>
      <c r="AI22" s="65">
        <v>1</v>
      </c>
      <c r="AJ22" s="65">
        <v>1</v>
      </c>
      <c r="AK22" s="64"/>
      <c r="AL22" s="66">
        <v>2</v>
      </c>
      <c r="AM22" s="65">
        <v>1</v>
      </c>
      <c r="AN22" s="65">
        <v>1</v>
      </c>
      <c r="AO22" s="64"/>
      <c r="AP22" s="66">
        <v>1</v>
      </c>
      <c r="AQ22" s="65">
        <v>1</v>
      </c>
      <c r="AR22" s="65">
        <v>1</v>
      </c>
      <c r="AS22" s="64"/>
      <c r="AT22" s="66">
        <v>1</v>
      </c>
      <c r="AU22" s="65">
        <v>1</v>
      </c>
      <c r="AV22" s="65">
        <v>2</v>
      </c>
      <c r="AW22" s="64"/>
      <c r="AX22" s="66">
        <v>1</v>
      </c>
      <c r="AY22" s="65">
        <v>1</v>
      </c>
      <c r="AZ22" s="65">
        <v>1</v>
      </c>
      <c r="BA22" s="64"/>
      <c r="BB22" s="66">
        <v>1</v>
      </c>
      <c r="BC22" s="65">
        <v>1</v>
      </c>
      <c r="BD22" s="65">
        <v>1</v>
      </c>
      <c r="BE22" s="64"/>
      <c r="BF22" s="66">
        <v>1</v>
      </c>
      <c r="BG22" s="65">
        <v>1</v>
      </c>
      <c r="BH22" s="65">
        <v>2</v>
      </c>
      <c r="BI22" s="64"/>
      <c r="BJ22" s="66">
        <v>1</v>
      </c>
      <c r="BK22" s="65">
        <v>1</v>
      </c>
      <c r="BL22" s="65">
        <v>1</v>
      </c>
      <c r="BM22" s="64"/>
      <c r="BN22" s="66">
        <v>1</v>
      </c>
      <c r="BO22" s="65">
        <v>1</v>
      </c>
      <c r="BP22" s="65">
        <v>1</v>
      </c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61</v>
      </c>
      <c r="CY22" s="62"/>
      <c r="CZ22" s="61">
        <f>CX22/$CY$5</f>
        <v>1.196078431372549</v>
      </c>
      <c r="DA22" s="60">
        <f>IF($CY$5&gt;0,SUMIF(B22:CW22,"&gt;1",B22:CW22)-COUNTIF(B22:CW22,"&gt;1"),0)</f>
        <v>10</v>
      </c>
      <c r="DB22" s="59">
        <f>COUNTIF(B22:CW22,"=1")</f>
        <v>43</v>
      </c>
      <c r="DC22" s="58">
        <f>IF(DB22=0,0,DB22/$CY$5)</f>
        <v>0.8431372549019608</v>
      </c>
      <c r="DD22" s="58">
        <f>IF(DA22=0,0,DA22/$CY$5)</f>
        <v>0.19607843137254902</v>
      </c>
      <c r="DE22" s="57">
        <v>18</v>
      </c>
    </row>
    <row r="23" spans="1:108" ht="24.75" customHeight="1">
      <c r="A23" s="56" t="s">
        <v>76</v>
      </c>
      <c r="B23" s="55">
        <f>SUM(B5:B22)</f>
        <v>28</v>
      </c>
      <c r="C23" s="34">
        <f>SUM(C5:C22)</f>
        <v>31</v>
      </c>
      <c r="D23" s="34">
        <f>SUM(D5:D22)</f>
        <v>29</v>
      </c>
      <c r="E23" s="54">
        <f>SUM(E5:E22)</f>
        <v>0</v>
      </c>
      <c r="F23" s="55">
        <f>SUM(F5:F22)</f>
        <v>32</v>
      </c>
      <c r="G23" s="34">
        <f>SUM(G5:G22)</f>
        <v>29</v>
      </c>
      <c r="H23" s="34">
        <f>SUM(H5:H22)</f>
        <v>28</v>
      </c>
      <c r="I23" s="54">
        <f>SUM(I5:I22)</f>
        <v>0</v>
      </c>
      <c r="J23" s="55">
        <f>SUM(J5:J22)</f>
        <v>34</v>
      </c>
      <c r="K23" s="34">
        <f>SUM(K5:K22)</f>
        <v>29</v>
      </c>
      <c r="L23" s="34">
        <f>SUM(L5:L22)</f>
        <v>31</v>
      </c>
      <c r="M23" s="54">
        <f>SUM(M5:M22)</f>
        <v>0</v>
      </c>
      <c r="N23" s="55">
        <f>SUM(N5:N22)</f>
        <v>34</v>
      </c>
      <c r="O23" s="34">
        <f>SUM(O5:O22)</f>
        <v>32</v>
      </c>
      <c r="P23" s="34">
        <f>SUM(P5:P22)</f>
        <v>33</v>
      </c>
      <c r="Q23" s="54">
        <f>SUM(Q5:Q22)</f>
        <v>0</v>
      </c>
      <c r="R23" s="55">
        <f>SUM(R5:R22)</f>
        <v>31</v>
      </c>
      <c r="S23" s="34">
        <f>SUM(S5:S22)</f>
        <v>33</v>
      </c>
      <c r="T23" s="34">
        <f>SUM(T5:T22)</f>
        <v>31</v>
      </c>
      <c r="U23" s="54">
        <f>SUM(U5:U22)</f>
        <v>0</v>
      </c>
      <c r="V23" s="55">
        <f>SUM(V5:V22)</f>
        <v>34</v>
      </c>
      <c r="W23" s="34">
        <f>SUM(W5:W22)</f>
        <v>30</v>
      </c>
      <c r="X23" s="34">
        <f>SUM(X5:X22)</f>
        <v>31</v>
      </c>
      <c r="Y23" s="54">
        <f>SUM(Y5:Y22)</f>
        <v>0</v>
      </c>
      <c r="Z23" s="55">
        <f>SUM(Z5:Z22)</f>
        <v>34</v>
      </c>
      <c r="AA23" s="34">
        <f>SUM(AA5:AA22)</f>
        <v>39</v>
      </c>
      <c r="AB23" s="34">
        <f>SUM(AB5:AB22)</f>
        <v>43</v>
      </c>
      <c r="AC23" s="54">
        <f>SUM(AC5:AC22)</f>
        <v>0</v>
      </c>
      <c r="AD23" s="55">
        <f>SUM(AD5:AD22)</f>
        <v>31</v>
      </c>
      <c r="AE23" s="34">
        <f>SUM(AE5:AE22)</f>
        <v>30</v>
      </c>
      <c r="AF23" s="34">
        <f>SUM(AF5:AF22)</f>
        <v>28</v>
      </c>
      <c r="AG23" s="54">
        <f>SUM(AG5:AG22)</f>
        <v>0</v>
      </c>
      <c r="AH23" s="55">
        <f>SUM(AH5:AH22)</f>
        <v>30</v>
      </c>
      <c r="AI23" s="34">
        <f>SUM(AI5:AI22)</f>
        <v>29</v>
      </c>
      <c r="AJ23" s="34">
        <f>SUM(AJ5:AJ22)</f>
        <v>33</v>
      </c>
      <c r="AK23" s="54">
        <f>SUM(AK5:AK22)</f>
        <v>0</v>
      </c>
      <c r="AL23" s="55">
        <f>SUM(AL5:AL22)</f>
        <v>37</v>
      </c>
      <c r="AM23" s="34">
        <f>SUM(AM5:AM22)</f>
        <v>26</v>
      </c>
      <c r="AN23" s="34">
        <f>SUM(AN5:AN22)</f>
        <v>33</v>
      </c>
      <c r="AO23" s="54">
        <f>SUM(AO5:AO22)</f>
        <v>0</v>
      </c>
      <c r="AP23" s="55">
        <f>SUM(AP5:AP22)</f>
        <v>35</v>
      </c>
      <c r="AQ23" s="34">
        <f>SUM(AQ5:AQ22)</f>
        <v>31</v>
      </c>
      <c r="AR23" s="34">
        <f>SUM(AR5:AR22)</f>
        <v>31</v>
      </c>
      <c r="AS23" s="54">
        <f>SUM(AS5:AS22)</f>
        <v>0</v>
      </c>
      <c r="AT23" s="55">
        <f>SUM(AT5:AT22)</f>
        <v>35</v>
      </c>
      <c r="AU23" s="34">
        <f>SUM(AU5:AU22)</f>
        <v>33</v>
      </c>
      <c r="AV23" s="34">
        <f>SUM(AV5:AV22)</f>
        <v>33</v>
      </c>
      <c r="AW23" s="54">
        <f>SUM(AW5:AW22)</f>
        <v>0</v>
      </c>
      <c r="AX23" s="55">
        <f>SUM(AX5:AX22)</f>
        <v>32</v>
      </c>
      <c r="AY23" s="34">
        <f>SUM(AY5:AY22)</f>
        <v>27</v>
      </c>
      <c r="AZ23" s="34">
        <f>SUM(AZ5:AZ22)</f>
        <v>32</v>
      </c>
      <c r="BA23" s="54">
        <f>SUM(BA5:BA22)</f>
        <v>0</v>
      </c>
      <c r="BB23" s="55">
        <f>SUM(BB5:BB22)</f>
        <v>30</v>
      </c>
      <c r="BC23" s="34">
        <f>SUM(BC5:BC22)</f>
        <v>34</v>
      </c>
      <c r="BD23" s="34">
        <f>SUM(BD5:BD22)</f>
        <v>30</v>
      </c>
      <c r="BE23" s="54">
        <f>SUM(BE5:BE22)</f>
        <v>0</v>
      </c>
      <c r="BF23" s="55">
        <f>SUM(BF5:BF22)</f>
        <v>34</v>
      </c>
      <c r="BG23" s="34">
        <f>SUM(BG5:BG22)</f>
        <v>28</v>
      </c>
      <c r="BH23" s="34">
        <f>SUM(BH5:BH22)</f>
        <v>36</v>
      </c>
      <c r="BI23" s="54">
        <f>SUM(BI5:BI22)</f>
        <v>0</v>
      </c>
      <c r="BJ23" s="55">
        <f>SUM(BJ5:BJ22)</f>
        <v>32</v>
      </c>
      <c r="BK23" s="34">
        <f>SUM(BK5:BK22)</f>
        <v>34</v>
      </c>
      <c r="BL23" s="34">
        <f>SUM(BL5:BL22)</f>
        <v>35</v>
      </c>
      <c r="BM23" s="54">
        <f>SUM(BM5:BM22)</f>
        <v>0</v>
      </c>
      <c r="BN23" s="55">
        <f>SUM(BN5:BN22)</f>
        <v>34</v>
      </c>
      <c r="BO23" s="34">
        <f>SUM(BO5:BO22)</f>
        <v>37</v>
      </c>
      <c r="BP23" s="34">
        <f>SUM(BP5:BP22)</f>
        <v>36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1642</v>
      </c>
      <c r="CY23" s="50"/>
      <c r="CZ23" s="49">
        <f>CX23/$CY$5</f>
        <v>32.19607843137255</v>
      </c>
      <c r="DA23" s="48">
        <f>SUM(DA5:DA22)</f>
        <v>131</v>
      </c>
      <c r="DB23" s="48">
        <f>SUM(DB5:DB22)</f>
        <v>317</v>
      </c>
      <c r="DC23" s="47"/>
      <c r="DD23" s="47"/>
    </row>
    <row r="24" spans="1:69" ht="24.75" customHeight="1">
      <c r="A24" s="46"/>
      <c r="B24" s="45">
        <f>SUM(B23:E23)</f>
        <v>88</v>
      </c>
      <c r="C24" s="45"/>
      <c r="D24" s="45"/>
      <c r="E24" s="44"/>
      <c r="F24" s="45">
        <f>SUM(F23:I23)</f>
        <v>89</v>
      </c>
      <c r="G24" s="45"/>
      <c r="H24" s="45"/>
      <c r="I24" s="44"/>
      <c r="J24" s="45">
        <f>SUM(J23:M23)</f>
        <v>94</v>
      </c>
      <c r="K24" s="45"/>
      <c r="L24" s="45"/>
      <c r="M24" s="44"/>
      <c r="N24" s="45">
        <f>SUM(N23:Q23)</f>
        <v>99</v>
      </c>
      <c r="O24" s="45"/>
      <c r="P24" s="45"/>
      <c r="Q24" s="44"/>
      <c r="R24" s="45">
        <f>SUM(R23:U23)</f>
        <v>95</v>
      </c>
      <c r="S24" s="45"/>
      <c r="T24" s="45"/>
      <c r="U24" s="44"/>
      <c r="V24" s="45">
        <f>SUM(V23:Y23)</f>
        <v>95</v>
      </c>
      <c r="W24" s="45"/>
      <c r="X24" s="45"/>
      <c r="Y24" s="44"/>
      <c r="Z24" s="45">
        <f>SUM(Z23:AC23)</f>
        <v>116</v>
      </c>
      <c r="AA24" s="45"/>
      <c r="AB24" s="45"/>
      <c r="AC24" s="44"/>
      <c r="AD24" s="45">
        <f>SUM(AD23:AG23)</f>
        <v>89</v>
      </c>
      <c r="AE24" s="45"/>
      <c r="AF24" s="45"/>
      <c r="AG24" s="44"/>
      <c r="AH24" s="45">
        <f>SUM(AH23:AK23)</f>
        <v>92</v>
      </c>
      <c r="AI24" s="45"/>
      <c r="AJ24" s="45"/>
      <c r="AK24" s="44"/>
      <c r="AL24" s="45">
        <f>SUM(AL23:AO23)</f>
        <v>96</v>
      </c>
      <c r="AM24" s="45"/>
      <c r="AN24" s="45"/>
      <c r="AO24" s="44"/>
      <c r="AP24" s="45">
        <f>SUM(AP23:AS23)</f>
        <v>97</v>
      </c>
      <c r="AQ24" s="45"/>
      <c r="AR24" s="45"/>
      <c r="AS24" s="44"/>
      <c r="AT24" s="45">
        <f>SUM(AT23:AW23)</f>
        <v>101</v>
      </c>
      <c r="AU24" s="45"/>
      <c r="AV24" s="45"/>
      <c r="AW24" s="44"/>
      <c r="AX24" s="45">
        <f>SUM(AX23:BA23)</f>
        <v>91</v>
      </c>
      <c r="AY24" s="45"/>
      <c r="AZ24" s="45"/>
      <c r="BA24" s="44"/>
      <c r="BB24" s="45">
        <f>SUM(BB23:BE23)</f>
        <v>94</v>
      </c>
      <c r="BC24" s="45"/>
      <c r="BD24" s="45"/>
      <c r="BE24" s="44"/>
      <c r="BF24" s="45">
        <f>SUM(BF23:BI23)</f>
        <v>98</v>
      </c>
      <c r="BG24" s="45"/>
      <c r="BH24" s="45"/>
      <c r="BI24" s="44"/>
      <c r="BJ24" s="45">
        <f>SUM(BJ23:BM23)</f>
        <v>101</v>
      </c>
      <c r="BK24" s="45"/>
      <c r="BL24" s="45"/>
      <c r="BM24" s="44"/>
      <c r="BN24" s="45">
        <f>SUM(BN23:BQ23)</f>
        <v>107</v>
      </c>
      <c r="BO24" s="45"/>
      <c r="BP24" s="45"/>
      <c r="BQ24" s="4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7">
    <mergeCell ref="BF24:BI24"/>
    <mergeCell ref="B24:E24"/>
    <mergeCell ref="F24:I24"/>
    <mergeCell ref="J24:M24"/>
    <mergeCell ref="N24:Q24"/>
    <mergeCell ref="V24:Y24"/>
    <mergeCell ref="R24:U24"/>
    <mergeCell ref="BJ24:BM24"/>
    <mergeCell ref="BN24:BQ24"/>
    <mergeCell ref="AT24:AW24"/>
    <mergeCell ref="AX24:BA24"/>
    <mergeCell ref="BB24:BE24"/>
    <mergeCell ref="Z24:AC24"/>
    <mergeCell ref="AD24:AG24"/>
    <mergeCell ref="AH24:AK24"/>
    <mergeCell ref="AL24:AO24"/>
    <mergeCell ref="AP24:AS24"/>
  </mergeCells>
  <conditionalFormatting sqref="B5:CW21">
    <cfRule type="expression" priority="1" dxfId="3" stopIfTrue="1">
      <formula>IF(B5=1,1)</formula>
    </cfRule>
    <cfRule type="expression" priority="2" dxfId="0" stopIfTrue="1">
      <formula>IF(B5&gt;2,1)</formula>
    </cfRule>
  </conditionalFormatting>
  <conditionalFormatting sqref="B22:CW22">
    <cfRule type="expression" priority="3" dxfId="3" stopIfTrue="1">
      <formula>IF(B22=1,1)</formula>
    </cfRule>
    <cfRule type="expression" priority="4" dxfId="0" stopIfTrue="1">
      <formula>IF(B22&gt;1,1)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DE24"/>
  <sheetViews>
    <sheetView zoomScale="50" zoomScaleNormal="5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11.421875" defaultRowHeight="12.75"/>
  <cols>
    <col min="1" max="1" width="15.140625" style="0" customWidth="1"/>
    <col min="2" max="101" width="3.7109375" style="0" customWidth="1"/>
    <col min="102" max="102" width="10.140625" style="32" customWidth="1"/>
    <col min="103" max="103" width="7.28125" style="32" customWidth="1"/>
    <col min="104" max="104" width="11.140625" style="43" customWidth="1"/>
    <col min="105" max="105" width="7.28125" style="43" customWidth="1"/>
    <col min="106" max="106" width="15.421875" style="43" customWidth="1"/>
    <col min="107" max="108" width="16.7109375" style="43" customWidth="1"/>
    <col min="109" max="109" width="6.28125" style="0" customWidth="1"/>
  </cols>
  <sheetData>
    <row r="1" spans="2:108" ht="30" customHeight="1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K1" s="50"/>
      <c r="AL1" s="50"/>
      <c r="AM1" s="50"/>
      <c r="AN1" s="50"/>
      <c r="AO1" s="50"/>
      <c r="AP1" s="50"/>
      <c r="AQ1" s="50"/>
      <c r="AR1" s="50"/>
      <c r="AS1" s="50"/>
      <c r="AV1" s="50"/>
      <c r="AW1" s="50"/>
      <c r="AX1" s="50"/>
      <c r="AY1" s="50"/>
      <c r="AZ1" s="91" t="str">
        <f>Beton!AZ1</f>
        <v>Clubmeisterschaft 18.10.08</v>
      </c>
      <c r="BA1" s="89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2:63" ht="32.25">
      <c r="B2" s="88"/>
      <c r="C2" s="88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89" t="s">
        <v>109</v>
      </c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89"/>
    </row>
    <row r="3" spans="1:108" ht="24">
      <c r="A3" s="76"/>
      <c r="B3" s="88" t="s">
        <v>104</v>
      </c>
      <c r="C3" s="88"/>
      <c r="M3" s="101"/>
      <c r="N3" s="85" t="s">
        <v>103</v>
      </c>
      <c r="O3" s="87"/>
      <c r="R3" s="85"/>
      <c r="Y3" s="86"/>
      <c r="Z3" s="85" t="s">
        <v>102</v>
      </c>
      <c r="AD3" s="85"/>
      <c r="AS3" s="86"/>
      <c r="AT3" s="85" t="s">
        <v>101</v>
      </c>
      <c r="AX3" s="85"/>
      <c r="CZ3" s="43" t="s">
        <v>100</v>
      </c>
      <c r="DC3" s="43" t="s">
        <v>100</v>
      </c>
      <c r="DD3" s="43" t="s">
        <v>100</v>
      </c>
    </row>
    <row r="4" spans="2:108" ht="20.25">
      <c r="B4" s="81" t="s">
        <v>98</v>
      </c>
      <c r="C4" s="81"/>
      <c r="D4" s="78"/>
      <c r="E4" s="79"/>
      <c r="F4" s="80" t="s">
        <v>99</v>
      </c>
      <c r="G4" s="80"/>
      <c r="H4" s="79"/>
      <c r="I4" s="78"/>
      <c r="J4" s="81" t="s">
        <v>95</v>
      </c>
      <c r="K4" s="79"/>
      <c r="L4" s="81"/>
      <c r="M4" s="100"/>
      <c r="N4" s="99" t="s">
        <v>108</v>
      </c>
      <c r="O4" s="78"/>
      <c r="P4" s="81"/>
      <c r="Q4" s="96"/>
      <c r="R4" s="80" t="s">
        <v>95</v>
      </c>
      <c r="S4" s="78"/>
      <c r="T4" s="79"/>
      <c r="U4" s="78"/>
      <c r="V4" s="81" t="s">
        <v>96</v>
      </c>
      <c r="W4" s="81"/>
      <c r="X4" s="78"/>
      <c r="Y4" s="83"/>
      <c r="Z4" s="80" t="s">
        <v>93</v>
      </c>
      <c r="AA4" s="79"/>
      <c r="AB4" s="78"/>
      <c r="AC4" s="98"/>
      <c r="AD4" s="97" t="s">
        <v>91</v>
      </c>
      <c r="AE4" s="78"/>
      <c r="AF4" s="79"/>
      <c r="AG4" s="78"/>
      <c r="AH4" s="81" t="s">
        <v>90</v>
      </c>
      <c r="AI4" s="79"/>
      <c r="AJ4" s="79"/>
      <c r="AK4" s="78"/>
      <c r="AL4" s="80" t="s">
        <v>92</v>
      </c>
      <c r="AM4" s="78"/>
      <c r="AN4" s="79"/>
      <c r="AO4" s="78"/>
      <c r="AP4" s="81" t="s">
        <v>89</v>
      </c>
      <c r="AQ4" s="79"/>
      <c r="AR4" s="79"/>
      <c r="AS4" s="82"/>
      <c r="AT4" s="80" t="s">
        <v>87</v>
      </c>
      <c r="AU4" s="78"/>
      <c r="AV4" s="78"/>
      <c r="AW4" s="96"/>
      <c r="AX4" s="80" t="s">
        <v>88</v>
      </c>
      <c r="AY4" s="78"/>
      <c r="AZ4" s="79"/>
      <c r="BA4" s="79"/>
      <c r="BB4" s="80" t="s">
        <v>107</v>
      </c>
      <c r="BC4" s="78"/>
      <c r="BD4" s="78"/>
      <c r="BE4" s="78"/>
      <c r="BF4" s="80" t="s">
        <v>84</v>
      </c>
      <c r="BG4" s="79"/>
      <c r="BH4" s="79"/>
      <c r="BI4" s="78"/>
      <c r="BJ4" s="80" t="s">
        <v>86</v>
      </c>
      <c r="BK4" s="78"/>
      <c r="BL4" s="78"/>
      <c r="BM4" s="78"/>
      <c r="BN4" s="80"/>
      <c r="BO4" s="78"/>
      <c r="BP4" s="78"/>
      <c r="BQ4" s="78"/>
      <c r="BR4" s="78"/>
      <c r="BS4" s="95"/>
      <c r="BT4" s="95"/>
      <c r="BU4" s="95"/>
      <c r="BV4" s="95"/>
      <c r="BW4" s="95"/>
      <c r="BX4" s="87"/>
      <c r="BY4" s="95"/>
      <c r="BZ4" s="87"/>
      <c r="CA4" s="87"/>
      <c r="CB4" s="95"/>
      <c r="CC4" s="87"/>
      <c r="CD4" s="87"/>
      <c r="CE4" s="87"/>
      <c r="CF4" s="95"/>
      <c r="CG4" s="87"/>
      <c r="CH4" s="95"/>
      <c r="CI4" s="95"/>
      <c r="CJ4" s="87"/>
      <c r="CK4" s="95"/>
      <c r="CL4" s="87"/>
      <c r="CM4" s="87"/>
      <c r="CN4" s="95"/>
      <c r="CO4" s="87"/>
      <c r="CP4" s="95"/>
      <c r="CQ4" s="95"/>
      <c r="CR4" s="87"/>
      <c r="CS4" s="95"/>
      <c r="CT4" s="87"/>
      <c r="CU4" s="87"/>
      <c r="CV4" s="95"/>
      <c r="CW4" s="87"/>
      <c r="CX4" s="32" t="s">
        <v>83</v>
      </c>
      <c r="CY4" s="32" t="s">
        <v>82</v>
      </c>
      <c r="CZ4" s="43" t="s">
        <v>81</v>
      </c>
      <c r="DA4" s="43" t="s">
        <v>80</v>
      </c>
      <c r="DB4" s="43" t="s">
        <v>79</v>
      </c>
      <c r="DC4" s="43" t="s">
        <v>78</v>
      </c>
      <c r="DD4" s="43" t="s">
        <v>77</v>
      </c>
    </row>
    <row r="5" spans="1:109" ht="34.5" customHeight="1">
      <c r="A5" s="67">
        <v>1</v>
      </c>
      <c r="B5" s="75">
        <v>1</v>
      </c>
      <c r="C5" s="74">
        <v>1</v>
      </c>
      <c r="D5" s="74">
        <v>1</v>
      </c>
      <c r="E5" s="73"/>
      <c r="F5" s="75">
        <v>1</v>
      </c>
      <c r="G5" s="74">
        <v>1</v>
      </c>
      <c r="H5" s="74">
        <v>2</v>
      </c>
      <c r="I5" s="73"/>
      <c r="J5" s="75">
        <v>1</v>
      </c>
      <c r="K5" s="74">
        <v>2</v>
      </c>
      <c r="L5" s="74">
        <v>1</v>
      </c>
      <c r="M5" s="73"/>
      <c r="N5" s="75">
        <v>2</v>
      </c>
      <c r="O5" s="74">
        <v>1</v>
      </c>
      <c r="P5" s="74">
        <v>1</v>
      </c>
      <c r="Q5" s="73"/>
      <c r="R5" s="75">
        <v>2</v>
      </c>
      <c r="S5" s="74">
        <v>1</v>
      </c>
      <c r="T5" s="74">
        <v>1</v>
      </c>
      <c r="U5" s="73"/>
      <c r="V5" s="75">
        <v>3</v>
      </c>
      <c r="W5" s="74">
        <v>2</v>
      </c>
      <c r="X5" s="74">
        <v>1</v>
      </c>
      <c r="Y5" s="73"/>
      <c r="Z5" s="75">
        <v>1</v>
      </c>
      <c r="AA5" s="74">
        <v>1</v>
      </c>
      <c r="AB5" s="74">
        <v>2</v>
      </c>
      <c r="AC5" s="73"/>
      <c r="AD5" s="75">
        <v>1</v>
      </c>
      <c r="AE5" s="74">
        <v>1</v>
      </c>
      <c r="AF5" s="74">
        <v>1</v>
      </c>
      <c r="AG5" s="73"/>
      <c r="AH5" s="75">
        <v>1</v>
      </c>
      <c r="AI5" s="74">
        <v>1</v>
      </c>
      <c r="AJ5" s="74">
        <v>2</v>
      </c>
      <c r="AK5" s="73"/>
      <c r="AL5" s="75">
        <v>1</v>
      </c>
      <c r="AM5" s="74">
        <v>1</v>
      </c>
      <c r="AN5" s="74">
        <v>1</v>
      </c>
      <c r="AO5" s="73"/>
      <c r="AP5" s="75">
        <v>1</v>
      </c>
      <c r="AQ5" s="74">
        <v>1</v>
      </c>
      <c r="AR5" s="74">
        <v>2</v>
      </c>
      <c r="AS5" s="73"/>
      <c r="AT5" s="75">
        <v>1</v>
      </c>
      <c r="AU5" s="74">
        <v>2</v>
      </c>
      <c r="AV5" s="74">
        <v>1</v>
      </c>
      <c r="AW5" s="73"/>
      <c r="AX5" s="75">
        <v>1</v>
      </c>
      <c r="AY5" s="74">
        <v>1</v>
      </c>
      <c r="AZ5" s="74">
        <v>1</v>
      </c>
      <c r="BA5" s="73"/>
      <c r="BB5" s="75">
        <v>1</v>
      </c>
      <c r="BC5" s="74">
        <v>1</v>
      </c>
      <c r="BD5" s="74">
        <v>1</v>
      </c>
      <c r="BE5" s="73"/>
      <c r="BF5" s="75">
        <v>2</v>
      </c>
      <c r="BG5" s="74">
        <v>1</v>
      </c>
      <c r="BH5" s="74">
        <v>1</v>
      </c>
      <c r="BI5" s="73"/>
      <c r="BJ5" s="75">
        <v>1</v>
      </c>
      <c r="BK5" s="74">
        <v>2</v>
      </c>
      <c r="BL5" s="74">
        <v>1</v>
      </c>
      <c r="BM5" s="73"/>
      <c r="BN5" s="75"/>
      <c r="BO5" s="74"/>
      <c r="BP5" s="74"/>
      <c r="BQ5" s="73"/>
      <c r="BR5" s="75"/>
      <c r="BS5" s="74"/>
      <c r="BT5" s="74"/>
      <c r="BU5" s="73"/>
      <c r="BV5" s="75"/>
      <c r="BW5" s="74"/>
      <c r="BX5" s="74"/>
      <c r="BY5" s="73"/>
      <c r="BZ5" s="75"/>
      <c r="CA5" s="74"/>
      <c r="CB5" s="74"/>
      <c r="CC5" s="73"/>
      <c r="CD5" s="75"/>
      <c r="CE5" s="74"/>
      <c r="CF5" s="74"/>
      <c r="CG5" s="73"/>
      <c r="CH5" s="75"/>
      <c r="CI5" s="74"/>
      <c r="CJ5" s="74"/>
      <c r="CK5" s="73"/>
      <c r="CL5" s="75"/>
      <c r="CM5" s="74"/>
      <c r="CN5" s="74"/>
      <c r="CO5" s="73"/>
      <c r="CP5" s="75"/>
      <c r="CQ5" s="74"/>
      <c r="CR5" s="74"/>
      <c r="CS5" s="73"/>
      <c r="CT5" s="75"/>
      <c r="CU5" s="74"/>
      <c r="CV5" s="74"/>
      <c r="CW5" s="73"/>
      <c r="CX5" s="50">
        <f>SUM(B5:CW5)</f>
        <v>61</v>
      </c>
      <c r="CY5" s="50">
        <f>COUNTIF(B5:CW5,"&gt;0")</f>
        <v>48</v>
      </c>
      <c r="CZ5" s="49">
        <f>CX5/$CY$5</f>
        <v>1.2708333333333333</v>
      </c>
      <c r="DA5" s="50">
        <f>CX5-$CY$5</f>
        <v>13</v>
      </c>
      <c r="DB5" s="69">
        <f>COUNTIF(B5:CW5,"=1")</f>
        <v>36</v>
      </c>
      <c r="DC5" s="68">
        <f>IF(DB5=0,0,DB5/$CY$5)</f>
        <v>0.75</v>
      </c>
      <c r="DD5" s="68">
        <f>IF(DA5=0,0,DA5/$CY$5)</f>
        <v>0.2708333333333333</v>
      </c>
      <c r="DE5" s="67">
        <v>1</v>
      </c>
    </row>
    <row r="6" spans="1:109" ht="34.5" customHeight="1">
      <c r="A6" s="67">
        <v>2</v>
      </c>
      <c r="B6" s="72">
        <v>1</v>
      </c>
      <c r="C6" s="71">
        <v>2</v>
      </c>
      <c r="D6" s="71">
        <v>3</v>
      </c>
      <c r="E6" s="70"/>
      <c r="F6" s="72">
        <v>2</v>
      </c>
      <c r="G6" s="71">
        <v>2</v>
      </c>
      <c r="H6" s="71">
        <v>1</v>
      </c>
      <c r="I6" s="70"/>
      <c r="J6" s="72">
        <v>2</v>
      </c>
      <c r="K6" s="71">
        <v>2</v>
      </c>
      <c r="L6" s="71">
        <v>1</v>
      </c>
      <c r="M6" s="70"/>
      <c r="N6" s="72">
        <v>4</v>
      </c>
      <c r="O6" s="71">
        <v>2</v>
      </c>
      <c r="P6" s="71">
        <v>2</v>
      </c>
      <c r="Q6" s="70"/>
      <c r="R6" s="72">
        <v>2</v>
      </c>
      <c r="S6" s="71">
        <v>1</v>
      </c>
      <c r="T6" s="71">
        <v>2</v>
      </c>
      <c r="U6" s="70"/>
      <c r="V6" s="72">
        <v>2</v>
      </c>
      <c r="W6" s="71">
        <v>3</v>
      </c>
      <c r="X6" s="71">
        <v>5</v>
      </c>
      <c r="Y6" s="70"/>
      <c r="Z6" s="72">
        <v>1</v>
      </c>
      <c r="AA6" s="71">
        <v>1</v>
      </c>
      <c r="AB6" s="71">
        <v>2</v>
      </c>
      <c r="AC6" s="70"/>
      <c r="AD6" s="72">
        <v>2</v>
      </c>
      <c r="AE6" s="71">
        <v>4</v>
      </c>
      <c r="AF6" s="71">
        <v>1</v>
      </c>
      <c r="AG6" s="70"/>
      <c r="AH6" s="72">
        <v>2</v>
      </c>
      <c r="AI6" s="71">
        <v>1</v>
      </c>
      <c r="AJ6" s="71">
        <v>2</v>
      </c>
      <c r="AK6" s="70"/>
      <c r="AL6" s="72">
        <v>2</v>
      </c>
      <c r="AM6" s="71">
        <v>2</v>
      </c>
      <c r="AN6" s="71">
        <v>5</v>
      </c>
      <c r="AO6" s="70"/>
      <c r="AP6" s="72">
        <v>3</v>
      </c>
      <c r="AQ6" s="71">
        <v>1</v>
      </c>
      <c r="AR6" s="71">
        <v>5</v>
      </c>
      <c r="AS6" s="70"/>
      <c r="AT6" s="72">
        <v>2</v>
      </c>
      <c r="AU6" s="71">
        <v>1</v>
      </c>
      <c r="AV6" s="71">
        <v>4</v>
      </c>
      <c r="AW6" s="70"/>
      <c r="AX6" s="72">
        <v>1</v>
      </c>
      <c r="AY6" s="71">
        <v>1</v>
      </c>
      <c r="AZ6" s="71">
        <v>3</v>
      </c>
      <c r="BA6" s="70"/>
      <c r="BB6" s="72">
        <v>3</v>
      </c>
      <c r="BC6" s="71">
        <v>6</v>
      </c>
      <c r="BD6" s="71">
        <v>2</v>
      </c>
      <c r="BE6" s="70"/>
      <c r="BF6" s="72">
        <v>4</v>
      </c>
      <c r="BG6" s="71">
        <v>5</v>
      </c>
      <c r="BH6" s="71">
        <v>2</v>
      </c>
      <c r="BI6" s="70"/>
      <c r="BJ6" s="72">
        <v>2</v>
      </c>
      <c r="BK6" s="71">
        <v>2</v>
      </c>
      <c r="BL6" s="71">
        <v>5</v>
      </c>
      <c r="BM6" s="70"/>
      <c r="BN6" s="72"/>
      <c r="BO6" s="71"/>
      <c r="BP6" s="71"/>
      <c r="BQ6" s="70"/>
      <c r="BR6" s="72"/>
      <c r="BS6" s="71"/>
      <c r="BT6" s="71"/>
      <c r="BU6" s="70"/>
      <c r="BV6" s="72"/>
      <c r="BW6" s="71"/>
      <c r="BX6" s="71"/>
      <c r="BY6" s="70"/>
      <c r="BZ6" s="72"/>
      <c r="CA6" s="71"/>
      <c r="CB6" s="71"/>
      <c r="CC6" s="70"/>
      <c r="CD6" s="72"/>
      <c r="CE6" s="71"/>
      <c r="CF6" s="71"/>
      <c r="CG6" s="70"/>
      <c r="CH6" s="72"/>
      <c r="CI6" s="71"/>
      <c r="CJ6" s="71"/>
      <c r="CK6" s="70"/>
      <c r="CL6" s="72"/>
      <c r="CM6" s="71"/>
      <c r="CN6" s="71"/>
      <c r="CO6" s="70"/>
      <c r="CP6" s="72"/>
      <c r="CQ6" s="71"/>
      <c r="CR6" s="71"/>
      <c r="CS6" s="70"/>
      <c r="CT6" s="72"/>
      <c r="CU6" s="71"/>
      <c r="CV6" s="71"/>
      <c r="CW6" s="70"/>
      <c r="CX6" s="50">
        <f>SUM(B6:CW6)</f>
        <v>116</v>
      </c>
      <c r="CY6" s="50"/>
      <c r="CZ6" s="49">
        <f>CX6/$CY$5</f>
        <v>2.4166666666666665</v>
      </c>
      <c r="DA6" s="48">
        <f>CX6-$CY$5</f>
        <v>68</v>
      </c>
      <c r="DB6" s="69">
        <f>COUNTIF(B6:CW6,"=1")</f>
        <v>12</v>
      </c>
      <c r="DC6" s="68">
        <f>IF(DB6=0,0,DB6/$CY$5)</f>
        <v>0.25</v>
      </c>
      <c r="DD6" s="68">
        <f>IF(DA6=0,0,DA6/$CY$5)</f>
        <v>1.4166666666666667</v>
      </c>
      <c r="DE6" s="67">
        <v>2</v>
      </c>
    </row>
    <row r="7" spans="1:109" ht="34.5" customHeight="1">
      <c r="A7" s="67">
        <v>3</v>
      </c>
      <c r="B7" s="72">
        <v>1</v>
      </c>
      <c r="C7" s="71">
        <v>1</v>
      </c>
      <c r="D7" s="71">
        <v>1</v>
      </c>
      <c r="E7" s="70"/>
      <c r="F7" s="72">
        <v>1</v>
      </c>
      <c r="G7" s="71">
        <v>1</v>
      </c>
      <c r="H7" s="71">
        <v>1</v>
      </c>
      <c r="I7" s="70"/>
      <c r="J7" s="72">
        <v>2</v>
      </c>
      <c r="K7" s="71">
        <v>2</v>
      </c>
      <c r="L7" s="71">
        <v>2</v>
      </c>
      <c r="M7" s="70"/>
      <c r="N7" s="72">
        <v>1</v>
      </c>
      <c r="O7" s="71">
        <v>1</v>
      </c>
      <c r="P7" s="71">
        <v>1</v>
      </c>
      <c r="Q7" s="70"/>
      <c r="R7" s="72">
        <v>2</v>
      </c>
      <c r="S7" s="71">
        <v>2</v>
      </c>
      <c r="T7" s="71">
        <v>1</v>
      </c>
      <c r="U7" s="70"/>
      <c r="V7" s="72">
        <v>1</v>
      </c>
      <c r="W7" s="71">
        <v>1</v>
      </c>
      <c r="X7" s="71">
        <v>1</v>
      </c>
      <c r="Y7" s="70"/>
      <c r="Z7" s="72">
        <v>1</v>
      </c>
      <c r="AA7" s="71">
        <v>1</v>
      </c>
      <c r="AB7" s="71">
        <v>1</v>
      </c>
      <c r="AC7" s="70"/>
      <c r="AD7" s="72">
        <v>2</v>
      </c>
      <c r="AE7" s="71">
        <v>2</v>
      </c>
      <c r="AF7" s="71">
        <v>1</v>
      </c>
      <c r="AG7" s="70"/>
      <c r="AH7" s="72">
        <v>1</v>
      </c>
      <c r="AI7" s="71">
        <v>1</v>
      </c>
      <c r="AJ7" s="71">
        <v>3</v>
      </c>
      <c r="AK7" s="70"/>
      <c r="AL7" s="72">
        <v>1</v>
      </c>
      <c r="AM7" s="71">
        <v>2</v>
      </c>
      <c r="AN7" s="71">
        <v>1</v>
      </c>
      <c r="AO7" s="70"/>
      <c r="AP7" s="72">
        <v>1</v>
      </c>
      <c r="AQ7" s="71">
        <v>2</v>
      </c>
      <c r="AR7" s="71">
        <v>3</v>
      </c>
      <c r="AS7" s="70"/>
      <c r="AT7" s="72">
        <v>1</v>
      </c>
      <c r="AU7" s="71">
        <v>1</v>
      </c>
      <c r="AV7" s="71">
        <v>2</v>
      </c>
      <c r="AW7" s="70"/>
      <c r="AX7" s="72">
        <v>2</v>
      </c>
      <c r="AY7" s="71">
        <v>1</v>
      </c>
      <c r="AZ7" s="71">
        <v>2</v>
      </c>
      <c r="BA7" s="70"/>
      <c r="BB7" s="72">
        <v>1</v>
      </c>
      <c r="BC7" s="71">
        <v>1</v>
      </c>
      <c r="BD7" s="71">
        <v>1</v>
      </c>
      <c r="BE7" s="70"/>
      <c r="BF7" s="72">
        <v>1</v>
      </c>
      <c r="BG7" s="71">
        <v>3</v>
      </c>
      <c r="BH7" s="71">
        <v>1</v>
      </c>
      <c r="BI7" s="70"/>
      <c r="BJ7" s="72">
        <v>2</v>
      </c>
      <c r="BK7" s="71">
        <v>1</v>
      </c>
      <c r="BL7" s="71">
        <v>2</v>
      </c>
      <c r="BM7" s="70"/>
      <c r="BN7" s="72"/>
      <c r="BO7" s="71"/>
      <c r="BP7" s="71"/>
      <c r="BQ7" s="70"/>
      <c r="BR7" s="72"/>
      <c r="BS7" s="71"/>
      <c r="BT7" s="71"/>
      <c r="BU7" s="70"/>
      <c r="BV7" s="72"/>
      <c r="BW7" s="71"/>
      <c r="BX7" s="71"/>
      <c r="BY7" s="70"/>
      <c r="BZ7" s="72"/>
      <c r="CA7" s="71"/>
      <c r="CB7" s="71"/>
      <c r="CC7" s="70"/>
      <c r="CD7" s="72"/>
      <c r="CE7" s="71"/>
      <c r="CF7" s="71"/>
      <c r="CG7" s="70"/>
      <c r="CH7" s="72"/>
      <c r="CI7" s="71"/>
      <c r="CJ7" s="71"/>
      <c r="CK7" s="70"/>
      <c r="CL7" s="72"/>
      <c r="CM7" s="71"/>
      <c r="CN7" s="71"/>
      <c r="CO7" s="70"/>
      <c r="CP7" s="72"/>
      <c r="CQ7" s="71"/>
      <c r="CR7" s="71"/>
      <c r="CS7" s="70"/>
      <c r="CT7" s="72"/>
      <c r="CU7" s="71"/>
      <c r="CV7" s="71"/>
      <c r="CW7" s="70"/>
      <c r="CX7" s="50">
        <f>SUM(B7:CW7)</f>
        <v>68</v>
      </c>
      <c r="CY7" s="50"/>
      <c r="CZ7" s="49">
        <f>CX7/$CY$5</f>
        <v>1.4166666666666667</v>
      </c>
      <c r="DA7" s="48">
        <f>CX7-$CY$5</f>
        <v>20</v>
      </c>
      <c r="DB7" s="69">
        <f>COUNTIF(B7:CW7,"=1")</f>
        <v>31</v>
      </c>
      <c r="DC7" s="68">
        <f>IF(DB7=0,0,DB7/$CY$5)</f>
        <v>0.6458333333333334</v>
      </c>
      <c r="DD7" s="68">
        <f>IF(DA7=0,0,DA7/$CY$5)</f>
        <v>0.4166666666666667</v>
      </c>
      <c r="DE7" s="67">
        <v>3</v>
      </c>
    </row>
    <row r="8" spans="1:109" ht="34.5" customHeight="1">
      <c r="A8" s="67">
        <v>4</v>
      </c>
      <c r="B8" s="72">
        <v>2</v>
      </c>
      <c r="C8" s="71">
        <v>1</v>
      </c>
      <c r="D8" s="71">
        <v>2</v>
      </c>
      <c r="E8" s="70"/>
      <c r="F8" s="72">
        <v>2</v>
      </c>
      <c r="G8" s="71">
        <v>1</v>
      </c>
      <c r="H8" s="71">
        <v>1</v>
      </c>
      <c r="I8" s="70"/>
      <c r="J8" s="72">
        <v>2</v>
      </c>
      <c r="K8" s="71">
        <v>1</v>
      </c>
      <c r="L8" s="71">
        <v>2</v>
      </c>
      <c r="M8" s="70"/>
      <c r="N8" s="72">
        <v>1</v>
      </c>
      <c r="O8" s="71">
        <v>1</v>
      </c>
      <c r="P8" s="71">
        <v>1</v>
      </c>
      <c r="Q8" s="70"/>
      <c r="R8" s="72">
        <v>1</v>
      </c>
      <c r="S8" s="71">
        <v>2</v>
      </c>
      <c r="T8" s="71">
        <v>1</v>
      </c>
      <c r="U8" s="70"/>
      <c r="V8" s="72">
        <v>1</v>
      </c>
      <c r="W8" s="71">
        <v>1</v>
      </c>
      <c r="X8" s="71">
        <v>1</v>
      </c>
      <c r="Y8" s="70"/>
      <c r="Z8" s="72">
        <v>1</v>
      </c>
      <c r="AA8" s="71">
        <v>2</v>
      </c>
      <c r="AB8" s="71">
        <v>2</v>
      </c>
      <c r="AC8" s="70"/>
      <c r="AD8" s="72">
        <v>1</v>
      </c>
      <c r="AE8" s="71">
        <v>1</v>
      </c>
      <c r="AF8" s="71">
        <v>1</v>
      </c>
      <c r="AG8" s="70"/>
      <c r="AH8" s="72">
        <v>2</v>
      </c>
      <c r="AI8" s="71">
        <v>1</v>
      </c>
      <c r="AJ8" s="71">
        <v>1</v>
      </c>
      <c r="AK8" s="70"/>
      <c r="AL8" s="72">
        <v>1</v>
      </c>
      <c r="AM8" s="71">
        <v>1</v>
      </c>
      <c r="AN8" s="71">
        <v>2</v>
      </c>
      <c r="AO8" s="70"/>
      <c r="AP8" s="72">
        <v>1</v>
      </c>
      <c r="AQ8" s="71">
        <v>1</v>
      </c>
      <c r="AR8" s="71">
        <v>1</v>
      </c>
      <c r="AS8" s="70"/>
      <c r="AT8" s="72">
        <v>1</v>
      </c>
      <c r="AU8" s="71">
        <v>1</v>
      </c>
      <c r="AV8" s="71">
        <v>2</v>
      </c>
      <c r="AW8" s="70"/>
      <c r="AX8" s="72">
        <v>2</v>
      </c>
      <c r="AY8" s="71">
        <v>1</v>
      </c>
      <c r="AZ8" s="71">
        <v>2</v>
      </c>
      <c r="BA8" s="70"/>
      <c r="BB8" s="72">
        <v>1</v>
      </c>
      <c r="BC8" s="71">
        <v>2</v>
      </c>
      <c r="BD8" s="71">
        <v>2</v>
      </c>
      <c r="BE8" s="70"/>
      <c r="BF8" s="72">
        <v>2</v>
      </c>
      <c r="BG8" s="71">
        <v>2</v>
      </c>
      <c r="BH8" s="71">
        <v>2</v>
      </c>
      <c r="BI8" s="70"/>
      <c r="BJ8" s="72">
        <v>2</v>
      </c>
      <c r="BK8" s="71">
        <v>2</v>
      </c>
      <c r="BL8" s="71">
        <v>2</v>
      </c>
      <c r="BM8" s="70"/>
      <c r="BN8" s="72"/>
      <c r="BO8" s="71"/>
      <c r="BP8" s="71"/>
      <c r="BQ8" s="70"/>
      <c r="BR8" s="72"/>
      <c r="BS8" s="71"/>
      <c r="BT8" s="71"/>
      <c r="BU8" s="70"/>
      <c r="BV8" s="72"/>
      <c r="BW8" s="71"/>
      <c r="BX8" s="71"/>
      <c r="BY8" s="70"/>
      <c r="BZ8" s="72"/>
      <c r="CA8" s="71"/>
      <c r="CB8" s="71"/>
      <c r="CC8" s="70"/>
      <c r="CD8" s="72"/>
      <c r="CE8" s="71"/>
      <c r="CF8" s="71"/>
      <c r="CG8" s="70"/>
      <c r="CH8" s="72"/>
      <c r="CI8" s="71"/>
      <c r="CJ8" s="71"/>
      <c r="CK8" s="70"/>
      <c r="CL8" s="72"/>
      <c r="CM8" s="71"/>
      <c r="CN8" s="71"/>
      <c r="CO8" s="70"/>
      <c r="CP8" s="72"/>
      <c r="CQ8" s="71"/>
      <c r="CR8" s="71"/>
      <c r="CS8" s="70"/>
      <c r="CT8" s="72"/>
      <c r="CU8" s="71"/>
      <c r="CV8" s="71"/>
      <c r="CW8" s="70"/>
      <c r="CX8" s="50">
        <f>SUM(B8:CW8)</f>
        <v>69</v>
      </c>
      <c r="CY8" s="50"/>
      <c r="CZ8" s="49">
        <f>CX8/$CY$5</f>
        <v>1.4375</v>
      </c>
      <c r="DA8" s="48">
        <f>CX8-$CY$5</f>
        <v>21</v>
      </c>
      <c r="DB8" s="69">
        <f>COUNTIF(B8:CW8,"=1")</f>
        <v>27</v>
      </c>
      <c r="DC8" s="68">
        <f>IF(DB8=0,0,DB8/$CY$5)</f>
        <v>0.5625</v>
      </c>
      <c r="DD8" s="68">
        <f>IF(DA8=0,0,DA8/$CY$5)</f>
        <v>0.4375</v>
      </c>
      <c r="DE8" s="67">
        <v>4</v>
      </c>
    </row>
    <row r="9" spans="1:109" ht="34.5" customHeight="1">
      <c r="A9" s="67">
        <v>5</v>
      </c>
      <c r="B9" s="72">
        <v>1</v>
      </c>
      <c r="C9" s="71">
        <v>1</v>
      </c>
      <c r="D9" s="71">
        <v>2</v>
      </c>
      <c r="E9" s="70"/>
      <c r="F9" s="72">
        <v>2</v>
      </c>
      <c r="G9" s="71">
        <v>1</v>
      </c>
      <c r="H9" s="71">
        <v>2</v>
      </c>
      <c r="I9" s="70"/>
      <c r="J9" s="72">
        <v>1</v>
      </c>
      <c r="K9" s="71">
        <v>2</v>
      </c>
      <c r="L9" s="71">
        <v>1</v>
      </c>
      <c r="M9" s="70"/>
      <c r="N9" s="72">
        <v>1</v>
      </c>
      <c r="O9" s="71">
        <v>1</v>
      </c>
      <c r="P9" s="71">
        <v>2</v>
      </c>
      <c r="Q9" s="70"/>
      <c r="R9" s="72">
        <v>2</v>
      </c>
      <c r="S9" s="71">
        <v>1</v>
      </c>
      <c r="T9" s="71">
        <v>1</v>
      </c>
      <c r="U9" s="70"/>
      <c r="V9" s="72">
        <v>1</v>
      </c>
      <c r="W9" s="71">
        <v>1</v>
      </c>
      <c r="X9" s="71">
        <v>2</v>
      </c>
      <c r="Y9" s="70"/>
      <c r="Z9" s="72">
        <v>1</v>
      </c>
      <c r="AA9" s="71">
        <v>1</v>
      </c>
      <c r="AB9" s="71">
        <v>1</v>
      </c>
      <c r="AC9" s="70"/>
      <c r="AD9" s="72">
        <v>1</v>
      </c>
      <c r="AE9" s="71">
        <v>1</v>
      </c>
      <c r="AF9" s="71">
        <v>1</v>
      </c>
      <c r="AG9" s="70"/>
      <c r="AH9" s="72">
        <v>1</v>
      </c>
      <c r="AI9" s="71">
        <v>2</v>
      </c>
      <c r="AJ9" s="71">
        <v>2</v>
      </c>
      <c r="AK9" s="70"/>
      <c r="AL9" s="72">
        <v>1</v>
      </c>
      <c r="AM9" s="71">
        <v>1</v>
      </c>
      <c r="AN9" s="71">
        <v>1</v>
      </c>
      <c r="AO9" s="70"/>
      <c r="AP9" s="72">
        <v>1</v>
      </c>
      <c r="AQ9" s="71">
        <v>3</v>
      </c>
      <c r="AR9" s="71">
        <v>1</v>
      </c>
      <c r="AS9" s="70"/>
      <c r="AT9" s="72">
        <v>1</v>
      </c>
      <c r="AU9" s="71">
        <v>1</v>
      </c>
      <c r="AV9" s="71">
        <v>1</v>
      </c>
      <c r="AW9" s="70"/>
      <c r="AX9" s="72">
        <v>1</v>
      </c>
      <c r="AY9" s="71">
        <v>1</v>
      </c>
      <c r="AZ9" s="71">
        <v>1</v>
      </c>
      <c r="BA9" s="70"/>
      <c r="BB9" s="72">
        <v>2</v>
      </c>
      <c r="BC9" s="71">
        <v>1</v>
      </c>
      <c r="BD9" s="71">
        <v>1</v>
      </c>
      <c r="BE9" s="70"/>
      <c r="BF9" s="72">
        <v>2</v>
      </c>
      <c r="BG9" s="71">
        <v>1</v>
      </c>
      <c r="BH9" s="71">
        <v>2</v>
      </c>
      <c r="BI9" s="70"/>
      <c r="BJ9" s="72">
        <v>1</v>
      </c>
      <c r="BK9" s="71">
        <v>7</v>
      </c>
      <c r="BL9" s="71">
        <v>1</v>
      </c>
      <c r="BM9" s="70"/>
      <c r="BN9" s="72"/>
      <c r="BO9" s="71"/>
      <c r="BP9" s="71"/>
      <c r="BQ9" s="70"/>
      <c r="BR9" s="72"/>
      <c r="BS9" s="71"/>
      <c r="BT9" s="71"/>
      <c r="BU9" s="70"/>
      <c r="BV9" s="72"/>
      <c r="BW9" s="71"/>
      <c r="BX9" s="71"/>
      <c r="BY9" s="70"/>
      <c r="BZ9" s="72"/>
      <c r="CA9" s="71"/>
      <c r="CB9" s="71"/>
      <c r="CC9" s="70"/>
      <c r="CD9" s="72"/>
      <c r="CE9" s="71"/>
      <c r="CF9" s="71"/>
      <c r="CG9" s="70"/>
      <c r="CH9" s="72"/>
      <c r="CI9" s="71"/>
      <c r="CJ9" s="71"/>
      <c r="CK9" s="70"/>
      <c r="CL9" s="72"/>
      <c r="CM9" s="71"/>
      <c r="CN9" s="71"/>
      <c r="CO9" s="70"/>
      <c r="CP9" s="72"/>
      <c r="CQ9" s="71"/>
      <c r="CR9" s="71"/>
      <c r="CS9" s="70"/>
      <c r="CT9" s="72"/>
      <c r="CU9" s="71"/>
      <c r="CV9" s="71"/>
      <c r="CW9" s="70"/>
      <c r="CX9" s="50">
        <f>SUM(B9:CW9)</f>
        <v>68</v>
      </c>
      <c r="CY9" s="50"/>
      <c r="CZ9" s="49">
        <f>CX9/$CY$5</f>
        <v>1.4166666666666667</v>
      </c>
      <c r="DA9" s="48">
        <f>CX9-$CY$5</f>
        <v>20</v>
      </c>
      <c r="DB9" s="69">
        <f>COUNTIF(B9:CW9,"=1")</f>
        <v>34</v>
      </c>
      <c r="DC9" s="68">
        <f>IF(DB9=0,0,DB9/$CY$5)</f>
        <v>0.7083333333333334</v>
      </c>
      <c r="DD9" s="68">
        <f>IF(DA9=0,0,DA9/$CY$5)</f>
        <v>0.4166666666666667</v>
      </c>
      <c r="DE9" s="67">
        <v>5</v>
      </c>
    </row>
    <row r="10" spans="1:109" ht="34.5" customHeight="1">
      <c r="A10" s="67">
        <v>6</v>
      </c>
      <c r="B10" s="72">
        <v>1</v>
      </c>
      <c r="C10" s="71">
        <v>1</v>
      </c>
      <c r="D10" s="71">
        <v>1</v>
      </c>
      <c r="E10" s="70"/>
      <c r="F10" s="72">
        <v>2</v>
      </c>
      <c r="G10" s="71">
        <v>1</v>
      </c>
      <c r="H10" s="71">
        <v>3</v>
      </c>
      <c r="I10" s="70"/>
      <c r="J10" s="72">
        <v>3</v>
      </c>
      <c r="K10" s="71">
        <v>3</v>
      </c>
      <c r="L10" s="71">
        <v>1</v>
      </c>
      <c r="M10" s="70"/>
      <c r="N10" s="72">
        <v>1</v>
      </c>
      <c r="O10" s="71">
        <v>2</v>
      </c>
      <c r="P10" s="71">
        <v>2</v>
      </c>
      <c r="Q10" s="70"/>
      <c r="R10" s="72">
        <v>1</v>
      </c>
      <c r="S10" s="71">
        <v>1</v>
      </c>
      <c r="T10" s="71">
        <v>2</v>
      </c>
      <c r="U10" s="70"/>
      <c r="V10" s="72">
        <v>5</v>
      </c>
      <c r="W10" s="71">
        <v>3</v>
      </c>
      <c r="X10" s="71">
        <v>1</v>
      </c>
      <c r="Y10" s="70"/>
      <c r="Z10" s="72">
        <v>2</v>
      </c>
      <c r="AA10" s="71">
        <v>2</v>
      </c>
      <c r="AB10" s="71">
        <v>2</v>
      </c>
      <c r="AC10" s="70"/>
      <c r="AD10" s="72">
        <v>1</v>
      </c>
      <c r="AE10" s="71">
        <v>1</v>
      </c>
      <c r="AF10" s="71">
        <v>1</v>
      </c>
      <c r="AG10" s="70"/>
      <c r="AH10" s="72">
        <v>1</v>
      </c>
      <c r="AI10" s="71">
        <v>1</v>
      </c>
      <c r="AJ10" s="71">
        <v>2</v>
      </c>
      <c r="AK10" s="70"/>
      <c r="AL10" s="72">
        <v>2</v>
      </c>
      <c r="AM10" s="71">
        <v>1</v>
      </c>
      <c r="AN10" s="71">
        <v>2</v>
      </c>
      <c r="AO10" s="70"/>
      <c r="AP10" s="72">
        <v>3</v>
      </c>
      <c r="AQ10" s="71">
        <v>4</v>
      </c>
      <c r="AR10" s="71">
        <v>1</v>
      </c>
      <c r="AS10" s="70"/>
      <c r="AT10" s="72">
        <v>1</v>
      </c>
      <c r="AU10" s="71">
        <v>2</v>
      </c>
      <c r="AV10" s="71">
        <v>1</v>
      </c>
      <c r="AW10" s="70"/>
      <c r="AX10" s="72">
        <v>2</v>
      </c>
      <c r="AY10" s="71">
        <v>2</v>
      </c>
      <c r="AZ10" s="71">
        <v>2</v>
      </c>
      <c r="BA10" s="70"/>
      <c r="BB10" s="72">
        <v>1</v>
      </c>
      <c r="BC10" s="71">
        <v>2</v>
      </c>
      <c r="BD10" s="71">
        <v>2</v>
      </c>
      <c r="BE10" s="70"/>
      <c r="BF10" s="72">
        <v>1</v>
      </c>
      <c r="BG10" s="71">
        <v>1</v>
      </c>
      <c r="BH10" s="71">
        <v>4</v>
      </c>
      <c r="BI10" s="70"/>
      <c r="BJ10" s="72">
        <v>2</v>
      </c>
      <c r="BK10" s="71">
        <v>1</v>
      </c>
      <c r="BL10" s="71">
        <v>1</v>
      </c>
      <c r="BM10" s="70"/>
      <c r="BN10" s="72"/>
      <c r="BO10" s="71"/>
      <c r="BP10" s="71"/>
      <c r="BQ10" s="70"/>
      <c r="BR10" s="72"/>
      <c r="BS10" s="71"/>
      <c r="BT10" s="71"/>
      <c r="BU10" s="70"/>
      <c r="BV10" s="72"/>
      <c r="BW10" s="71"/>
      <c r="BX10" s="71"/>
      <c r="BY10" s="70"/>
      <c r="BZ10" s="72"/>
      <c r="CA10" s="71"/>
      <c r="CB10" s="71"/>
      <c r="CC10" s="70"/>
      <c r="CD10" s="72"/>
      <c r="CE10" s="71"/>
      <c r="CF10" s="71"/>
      <c r="CG10" s="70"/>
      <c r="CH10" s="72"/>
      <c r="CI10" s="71"/>
      <c r="CJ10" s="71"/>
      <c r="CK10" s="70"/>
      <c r="CL10" s="72"/>
      <c r="CM10" s="71"/>
      <c r="CN10" s="71"/>
      <c r="CO10" s="70"/>
      <c r="CP10" s="72"/>
      <c r="CQ10" s="71"/>
      <c r="CR10" s="71"/>
      <c r="CS10" s="70"/>
      <c r="CT10" s="72"/>
      <c r="CU10" s="71"/>
      <c r="CV10" s="71"/>
      <c r="CW10" s="70"/>
      <c r="CX10" s="50">
        <f>SUM(B10:CW10)</f>
        <v>85</v>
      </c>
      <c r="CY10" s="50"/>
      <c r="CZ10" s="49">
        <f>CX10/$CY$5</f>
        <v>1.7708333333333333</v>
      </c>
      <c r="DA10" s="48">
        <f>CX10-$CY$5</f>
        <v>37</v>
      </c>
      <c r="DB10" s="69">
        <f>COUNTIF(B10:CW10,"=1")</f>
        <v>23</v>
      </c>
      <c r="DC10" s="68">
        <f>IF(DB10=0,0,DB10/$CY$5)</f>
        <v>0.4791666666666667</v>
      </c>
      <c r="DD10" s="68">
        <f>IF(DA10=0,0,DA10/$CY$5)</f>
        <v>0.7708333333333334</v>
      </c>
      <c r="DE10" s="67">
        <v>6</v>
      </c>
    </row>
    <row r="11" spans="1:109" ht="34.5" customHeight="1">
      <c r="A11" s="67">
        <v>7</v>
      </c>
      <c r="B11" s="72">
        <v>1</v>
      </c>
      <c r="C11" s="71">
        <v>1</v>
      </c>
      <c r="D11" s="71">
        <v>1</v>
      </c>
      <c r="E11" s="70"/>
      <c r="F11" s="72">
        <v>1</v>
      </c>
      <c r="G11" s="71">
        <v>1</v>
      </c>
      <c r="H11" s="71">
        <v>1</v>
      </c>
      <c r="I11" s="70"/>
      <c r="J11" s="72">
        <v>1</v>
      </c>
      <c r="K11" s="71">
        <v>1</v>
      </c>
      <c r="L11" s="71">
        <v>1</v>
      </c>
      <c r="M11" s="70"/>
      <c r="N11" s="72">
        <v>1</v>
      </c>
      <c r="O11" s="71">
        <v>1</v>
      </c>
      <c r="P11" s="71">
        <v>1</v>
      </c>
      <c r="Q11" s="70"/>
      <c r="R11" s="72">
        <v>4</v>
      </c>
      <c r="S11" s="71">
        <v>2</v>
      </c>
      <c r="T11" s="71">
        <v>1</v>
      </c>
      <c r="U11" s="70"/>
      <c r="V11" s="72">
        <v>4</v>
      </c>
      <c r="W11" s="71">
        <v>2</v>
      </c>
      <c r="X11" s="71">
        <v>4</v>
      </c>
      <c r="Y11" s="70"/>
      <c r="Z11" s="72">
        <v>1</v>
      </c>
      <c r="AA11" s="71">
        <v>1</v>
      </c>
      <c r="AB11" s="71">
        <v>1</v>
      </c>
      <c r="AC11" s="70"/>
      <c r="AD11" s="72">
        <v>1</v>
      </c>
      <c r="AE11" s="71">
        <v>1</v>
      </c>
      <c r="AF11" s="71">
        <v>2</v>
      </c>
      <c r="AG11" s="70"/>
      <c r="AH11" s="72">
        <v>1</v>
      </c>
      <c r="AI11" s="71">
        <v>1</v>
      </c>
      <c r="AJ11" s="71">
        <v>3</v>
      </c>
      <c r="AK11" s="70"/>
      <c r="AL11" s="72">
        <v>1</v>
      </c>
      <c r="AM11" s="71">
        <v>7</v>
      </c>
      <c r="AN11" s="71">
        <v>1</v>
      </c>
      <c r="AO11" s="70"/>
      <c r="AP11" s="72">
        <v>2</v>
      </c>
      <c r="AQ11" s="71">
        <v>1</v>
      </c>
      <c r="AR11" s="71">
        <v>1</v>
      </c>
      <c r="AS11" s="70"/>
      <c r="AT11" s="72">
        <v>2</v>
      </c>
      <c r="AU11" s="71">
        <v>1</v>
      </c>
      <c r="AV11" s="71">
        <v>1</v>
      </c>
      <c r="AW11" s="70"/>
      <c r="AX11" s="72">
        <v>2</v>
      </c>
      <c r="AY11" s="71">
        <v>1</v>
      </c>
      <c r="AZ11" s="71">
        <v>1</v>
      </c>
      <c r="BA11" s="70"/>
      <c r="BB11" s="72">
        <v>1</v>
      </c>
      <c r="BC11" s="71">
        <v>2</v>
      </c>
      <c r="BD11" s="71">
        <v>1</v>
      </c>
      <c r="BE11" s="70"/>
      <c r="BF11" s="72">
        <v>1</v>
      </c>
      <c r="BG11" s="71">
        <v>3</v>
      </c>
      <c r="BH11" s="71">
        <v>1</v>
      </c>
      <c r="BI11" s="70"/>
      <c r="BJ11" s="72">
        <v>5</v>
      </c>
      <c r="BK11" s="71">
        <v>1</v>
      </c>
      <c r="BL11" s="71">
        <v>1</v>
      </c>
      <c r="BM11" s="70"/>
      <c r="BN11" s="72"/>
      <c r="BO11" s="71"/>
      <c r="BP11" s="71"/>
      <c r="BQ11" s="70"/>
      <c r="BR11" s="72"/>
      <c r="BS11" s="71"/>
      <c r="BT11" s="71"/>
      <c r="BU11" s="70"/>
      <c r="BV11" s="72"/>
      <c r="BW11" s="71"/>
      <c r="BX11" s="71"/>
      <c r="BY11" s="70"/>
      <c r="BZ11" s="72"/>
      <c r="CA11" s="71"/>
      <c r="CB11" s="71"/>
      <c r="CC11" s="70"/>
      <c r="CD11" s="72"/>
      <c r="CE11" s="71"/>
      <c r="CF11" s="71"/>
      <c r="CG11" s="70"/>
      <c r="CH11" s="72"/>
      <c r="CI11" s="71"/>
      <c r="CJ11" s="71"/>
      <c r="CK11" s="70"/>
      <c r="CL11" s="72"/>
      <c r="CM11" s="71"/>
      <c r="CN11" s="71"/>
      <c r="CO11" s="70"/>
      <c r="CP11" s="72"/>
      <c r="CQ11" s="71"/>
      <c r="CR11" s="71"/>
      <c r="CS11" s="70"/>
      <c r="CT11" s="72"/>
      <c r="CU11" s="71"/>
      <c r="CV11" s="71"/>
      <c r="CW11" s="70"/>
      <c r="CX11" s="50">
        <f>SUM(B11:CW11)</f>
        <v>78</v>
      </c>
      <c r="CY11" s="50"/>
      <c r="CZ11" s="49">
        <f>CX11/$CY$5</f>
        <v>1.625</v>
      </c>
      <c r="DA11" s="48">
        <f>CX11-$CY$5</f>
        <v>30</v>
      </c>
      <c r="DB11" s="69">
        <f>COUNTIF(B11:CW11,"=1")</f>
        <v>34</v>
      </c>
      <c r="DC11" s="68">
        <f>IF(DB11=0,0,DB11/$CY$5)</f>
        <v>0.7083333333333334</v>
      </c>
      <c r="DD11" s="68">
        <f>IF(DA11=0,0,DA11/$CY$5)</f>
        <v>0.625</v>
      </c>
      <c r="DE11" s="67">
        <v>7</v>
      </c>
    </row>
    <row r="12" spans="1:109" ht="34.5" customHeight="1">
      <c r="A12" s="67">
        <v>8</v>
      </c>
      <c r="B12" s="72">
        <v>2</v>
      </c>
      <c r="C12" s="71">
        <v>1</v>
      </c>
      <c r="D12" s="71">
        <v>3</v>
      </c>
      <c r="E12" s="70"/>
      <c r="F12" s="72">
        <v>1</v>
      </c>
      <c r="G12" s="71">
        <v>1</v>
      </c>
      <c r="H12" s="71">
        <v>1</v>
      </c>
      <c r="I12" s="70"/>
      <c r="J12" s="72">
        <v>1</v>
      </c>
      <c r="K12" s="71">
        <v>1</v>
      </c>
      <c r="L12" s="71">
        <v>1</v>
      </c>
      <c r="M12" s="70"/>
      <c r="N12" s="72">
        <v>1</v>
      </c>
      <c r="O12" s="71">
        <v>1</v>
      </c>
      <c r="P12" s="71">
        <v>1</v>
      </c>
      <c r="Q12" s="70"/>
      <c r="R12" s="72">
        <v>4</v>
      </c>
      <c r="S12" s="71">
        <v>2</v>
      </c>
      <c r="T12" s="71">
        <v>2</v>
      </c>
      <c r="U12" s="70"/>
      <c r="V12" s="72">
        <v>1</v>
      </c>
      <c r="W12" s="71">
        <v>3</v>
      </c>
      <c r="X12" s="71">
        <v>3</v>
      </c>
      <c r="Y12" s="70"/>
      <c r="Z12" s="72">
        <v>1</v>
      </c>
      <c r="AA12" s="71">
        <v>1</v>
      </c>
      <c r="AB12" s="71">
        <v>1</v>
      </c>
      <c r="AC12" s="70"/>
      <c r="AD12" s="72">
        <v>1</v>
      </c>
      <c r="AE12" s="71">
        <v>1</v>
      </c>
      <c r="AF12" s="71">
        <v>1</v>
      </c>
      <c r="AG12" s="70"/>
      <c r="AH12" s="72">
        <v>1</v>
      </c>
      <c r="AI12" s="71">
        <v>1</v>
      </c>
      <c r="AJ12" s="71">
        <v>2</v>
      </c>
      <c r="AK12" s="70"/>
      <c r="AL12" s="72">
        <v>1</v>
      </c>
      <c r="AM12" s="71">
        <v>1</v>
      </c>
      <c r="AN12" s="71">
        <v>1</v>
      </c>
      <c r="AO12" s="70"/>
      <c r="AP12" s="72">
        <v>1</v>
      </c>
      <c r="AQ12" s="71">
        <v>1</v>
      </c>
      <c r="AR12" s="71">
        <v>3</v>
      </c>
      <c r="AS12" s="70"/>
      <c r="AT12" s="72">
        <v>1</v>
      </c>
      <c r="AU12" s="71">
        <v>1</v>
      </c>
      <c r="AV12" s="71">
        <v>1</v>
      </c>
      <c r="AW12" s="70"/>
      <c r="AX12" s="72">
        <v>2</v>
      </c>
      <c r="AY12" s="71">
        <v>1</v>
      </c>
      <c r="AZ12" s="71">
        <v>3</v>
      </c>
      <c r="BA12" s="70"/>
      <c r="BB12" s="72">
        <v>2</v>
      </c>
      <c r="BC12" s="71">
        <v>1</v>
      </c>
      <c r="BD12" s="71">
        <v>1</v>
      </c>
      <c r="BE12" s="70"/>
      <c r="BF12" s="72">
        <v>4</v>
      </c>
      <c r="BG12" s="71">
        <v>1</v>
      </c>
      <c r="BH12" s="71">
        <v>2</v>
      </c>
      <c r="BI12" s="70"/>
      <c r="BJ12" s="72">
        <v>3</v>
      </c>
      <c r="BK12" s="71">
        <v>2</v>
      </c>
      <c r="BL12" s="71">
        <v>4</v>
      </c>
      <c r="BM12" s="70"/>
      <c r="BN12" s="72"/>
      <c r="BO12" s="71"/>
      <c r="BP12" s="71"/>
      <c r="BQ12" s="70"/>
      <c r="BR12" s="72"/>
      <c r="BS12" s="71"/>
      <c r="BT12" s="71"/>
      <c r="BU12" s="70"/>
      <c r="BV12" s="72"/>
      <c r="BW12" s="71"/>
      <c r="BX12" s="71"/>
      <c r="BY12" s="70"/>
      <c r="BZ12" s="72"/>
      <c r="CA12" s="71"/>
      <c r="CB12" s="71"/>
      <c r="CC12" s="70"/>
      <c r="CD12" s="72"/>
      <c r="CE12" s="71"/>
      <c r="CF12" s="71"/>
      <c r="CG12" s="70"/>
      <c r="CH12" s="72"/>
      <c r="CI12" s="71"/>
      <c r="CJ12" s="71"/>
      <c r="CK12" s="70"/>
      <c r="CL12" s="72"/>
      <c r="CM12" s="71"/>
      <c r="CN12" s="71"/>
      <c r="CO12" s="70"/>
      <c r="CP12" s="72"/>
      <c r="CQ12" s="71"/>
      <c r="CR12" s="71"/>
      <c r="CS12" s="70"/>
      <c r="CT12" s="72"/>
      <c r="CU12" s="71"/>
      <c r="CV12" s="71"/>
      <c r="CW12" s="70"/>
      <c r="CX12" s="50">
        <f>SUM(B12:CW12)</f>
        <v>77</v>
      </c>
      <c r="CY12" s="50"/>
      <c r="CZ12" s="49">
        <f>CX12/$CY$5</f>
        <v>1.6041666666666667</v>
      </c>
      <c r="DA12" s="48">
        <f>CX12-$CY$5</f>
        <v>29</v>
      </c>
      <c r="DB12" s="69">
        <f>COUNTIF(B12:CW12,"=1")</f>
        <v>31</v>
      </c>
      <c r="DC12" s="68">
        <f>IF(DB12=0,0,DB12/$CY$5)</f>
        <v>0.6458333333333334</v>
      </c>
      <c r="DD12" s="68">
        <f>IF(DA12=0,0,DA12/$CY$5)</f>
        <v>0.6041666666666666</v>
      </c>
      <c r="DE12" s="67">
        <v>8</v>
      </c>
    </row>
    <row r="13" spans="1:109" ht="34.5" customHeight="1">
      <c r="A13" s="67">
        <v>9</v>
      </c>
      <c r="B13" s="72">
        <v>1</v>
      </c>
      <c r="C13" s="71">
        <v>2</v>
      </c>
      <c r="D13" s="71">
        <v>1</v>
      </c>
      <c r="E13" s="70"/>
      <c r="F13" s="72">
        <v>1</v>
      </c>
      <c r="G13" s="71">
        <v>1</v>
      </c>
      <c r="H13" s="71">
        <v>1</v>
      </c>
      <c r="I13" s="70"/>
      <c r="J13" s="72">
        <v>2</v>
      </c>
      <c r="K13" s="71">
        <v>2</v>
      </c>
      <c r="L13" s="71">
        <v>2</v>
      </c>
      <c r="M13" s="70"/>
      <c r="N13" s="72">
        <v>2</v>
      </c>
      <c r="O13" s="71">
        <v>2</v>
      </c>
      <c r="P13" s="71">
        <v>1</v>
      </c>
      <c r="Q13" s="70"/>
      <c r="R13" s="72">
        <v>1</v>
      </c>
      <c r="S13" s="71">
        <v>2</v>
      </c>
      <c r="T13" s="71">
        <v>2</v>
      </c>
      <c r="U13" s="70"/>
      <c r="V13" s="72">
        <v>2</v>
      </c>
      <c r="W13" s="71">
        <v>2</v>
      </c>
      <c r="X13" s="71">
        <v>2</v>
      </c>
      <c r="Y13" s="70"/>
      <c r="Z13" s="72">
        <v>1</v>
      </c>
      <c r="AA13" s="71">
        <v>2</v>
      </c>
      <c r="AB13" s="71">
        <v>1</v>
      </c>
      <c r="AC13" s="70"/>
      <c r="AD13" s="72">
        <v>2</v>
      </c>
      <c r="AE13" s="71">
        <v>2</v>
      </c>
      <c r="AF13" s="71">
        <v>1</v>
      </c>
      <c r="AG13" s="70"/>
      <c r="AH13" s="72">
        <v>1</v>
      </c>
      <c r="AI13" s="71">
        <v>1</v>
      </c>
      <c r="AJ13" s="71">
        <v>2</v>
      </c>
      <c r="AK13" s="70"/>
      <c r="AL13" s="72">
        <v>2</v>
      </c>
      <c r="AM13" s="71">
        <v>1</v>
      </c>
      <c r="AN13" s="71">
        <v>2</v>
      </c>
      <c r="AO13" s="70"/>
      <c r="AP13" s="72">
        <v>2</v>
      </c>
      <c r="AQ13" s="71">
        <v>2</v>
      </c>
      <c r="AR13" s="71">
        <v>2</v>
      </c>
      <c r="AS13" s="70"/>
      <c r="AT13" s="72">
        <v>2</v>
      </c>
      <c r="AU13" s="71">
        <v>1</v>
      </c>
      <c r="AV13" s="71">
        <v>1</v>
      </c>
      <c r="AW13" s="70"/>
      <c r="AX13" s="72">
        <v>1</v>
      </c>
      <c r="AY13" s="71">
        <v>2</v>
      </c>
      <c r="AZ13" s="71">
        <v>2</v>
      </c>
      <c r="BA13" s="70"/>
      <c r="BB13" s="72">
        <v>1</v>
      </c>
      <c r="BC13" s="71">
        <v>2</v>
      </c>
      <c r="BD13" s="71">
        <v>2</v>
      </c>
      <c r="BE13" s="70"/>
      <c r="BF13" s="72">
        <v>1</v>
      </c>
      <c r="BG13" s="71">
        <v>2</v>
      </c>
      <c r="BH13" s="71">
        <v>2</v>
      </c>
      <c r="BI13" s="70"/>
      <c r="BJ13" s="72">
        <v>2</v>
      </c>
      <c r="BK13" s="71">
        <v>1</v>
      </c>
      <c r="BL13" s="71">
        <v>2</v>
      </c>
      <c r="BM13" s="70"/>
      <c r="BN13" s="72"/>
      <c r="BO13" s="71"/>
      <c r="BP13" s="71"/>
      <c r="BQ13" s="70"/>
      <c r="BR13" s="72"/>
      <c r="BS13" s="71"/>
      <c r="BT13" s="71"/>
      <c r="BU13" s="70"/>
      <c r="BV13" s="72"/>
      <c r="BW13" s="71"/>
      <c r="BX13" s="71"/>
      <c r="BY13" s="70"/>
      <c r="BZ13" s="72"/>
      <c r="CA13" s="71"/>
      <c r="CB13" s="71"/>
      <c r="CC13" s="70"/>
      <c r="CD13" s="72"/>
      <c r="CE13" s="71"/>
      <c r="CF13" s="71"/>
      <c r="CG13" s="70"/>
      <c r="CH13" s="72"/>
      <c r="CI13" s="71"/>
      <c r="CJ13" s="71"/>
      <c r="CK13" s="70"/>
      <c r="CL13" s="72"/>
      <c r="CM13" s="71"/>
      <c r="CN13" s="71"/>
      <c r="CO13" s="70"/>
      <c r="CP13" s="72"/>
      <c r="CQ13" s="71"/>
      <c r="CR13" s="71"/>
      <c r="CS13" s="70"/>
      <c r="CT13" s="72"/>
      <c r="CU13" s="71"/>
      <c r="CV13" s="71"/>
      <c r="CW13" s="70"/>
      <c r="CX13" s="50">
        <f>SUM(B13:CW13)</f>
        <v>77</v>
      </c>
      <c r="CY13" s="50"/>
      <c r="CZ13" s="49">
        <f>CX13/$CY$5</f>
        <v>1.6041666666666667</v>
      </c>
      <c r="DA13" s="48">
        <f>CX13-$CY$5</f>
        <v>29</v>
      </c>
      <c r="DB13" s="69">
        <f>COUNTIF(B13:CW13,"=1")</f>
        <v>19</v>
      </c>
      <c r="DC13" s="68">
        <f>IF(DB13=0,0,DB13/$CY$5)</f>
        <v>0.3958333333333333</v>
      </c>
      <c r="DD13" s="68">
        <f>IF(DA13=0,0,DA13/$CY$5)</f>
        <v>0.6041666666666666</v>
      </c>
      <c r="DE13" s="67">
        <v>9</v>
      </c>
    </row>
    <row r="14" spans="1:109" ht="34.5" customHeight="1">
      <c r="A14" s="67">
        <v>10</v>
      </c>
      <c r="B14" s="72">
        <v>1</v>
      </c>
      <c r="C14" s="71">
        <v>1</v>
      </c>
      <c r="D14" s="71">
        <v>1</v>
      </c>
      <c r="E14" s="70"/>
      <c r="F14" s="72">
        <v>1</v>
      </c>
      <c r="G14" s="71">
        <v>1</v>
      </c>
      <c r="H14" s="71">
        <v>1</v>
      </c>
      <c r="I14" s="70"/>
      <c r="J14" s="72">
        <v>1</v>
      </c>
      <c r="K14" s="71">
        <v>1</v>
      </c>
      <c r="L14" s="71">
        <v>1</v>
      </c>
      <c r="M14" s="70"/>
      <c r="N14" s="72">
        <v>1</v>
      </c>
      <c r="O14" s="71">
        <v>1</v>
      </c>
      <c r="P14" s="71">
        <v>1</v>
      </c>
      <c r="Q14" s="70"/>
      <c r="R14" s="72">
        <v>1</v>
      </c>
      <c r="S14" s="71">
        <v>1</v>
      </c>
      <c r="T14" s="71">
        <v>1</v>
      </c>
      <c r="U14" s="70"/>
      <c r="V14" s="72">
        <v>2</v>
      </c>
      <c r="W14" s="71">
        <v>1</v>
      </c>
      <c r="X14" s="71">
        <v>2</v>
      </c>
      <c r="Y14" s="70"/>
      <c r="Z14" s="72">
        <v>1</v>
      </c>
      <c r="AA14" s="71">
        <v>1</v>
      </c>
      <c r="AB14" s="71">
        <v>1</v>
      </c>
      <c r="AC14" s="70"/>
      <c r="AD14" s="72">
        <v>1</v>
      </c>
      <c r="AE14" s="71">
        <v>1</v>
      </c>
      <c r="AF14" s="71">
        <v>1</v>
      </c>
      <c r="AG14" s="70"/>
      <c r="AH14" s="72">
        <v>1</v>
      </c>
      <c r="AI14" s="71">
        <v>1</v>
      </c>
      <c r="AJ14" s="71">
        <v>1</v>
      </c>
      <c r="AK14" s="70"/>
      <c r="AL14" s="72">
        <v>1</v>
      </c>
      <c r="AM14" s="71">
        <v>1</v>
      </c>
      <c r="AN14" s="71">
        <v>1</v>
      </c>
      <c r="AO14" s="70"/>
      <c r="AP14" s="72">
        <v>1</v>
      </c>
      <c r="AQ14" s="71">
        <v>1</v>
      </c>
      <c r="AR14" s="71">
        <v>1</v>
      </c>
      <c r="AS14" s="70"/>
      <c r="AT14" s="72">
        <v>1</v>
      </c>
      <c r="AU14" s="71">
        <v>1</v>
      </c>
      <c r="AV14" s="71">
        <v>1</v>
      </c>
      <c r="AW14" s="70"/>
      <c r="AX14" s="72">
        <v>1</v>
      </c>
      <c r="AY14" s="71">
        <v>1</v>
      </c>
      <c r="AZ14" s="71">
        <v>1</v>
      </c>
      <c r="BA14" s="70"/>
      <c r="BB14" s="72">
        <v>1</v>
      </c>
      <c r="BC14" s="71">
        <v>2</v>
      </c>
      <c r="BD14" s="71">
        <v>1</v>
      </c>
      <c r="BE14" s="70"/>
      <c r="BF14" s="72">
        <v>1</v>
      </c>
      <c r="BG14" s="71">
        <v>2</v>
      </c>
      <c r="BH14" s="71">
        <v>1</v>
      </c>
      <c r="BI14" s="70"/>
      <c r="BJ14" s="72">
        <v>1</v>
      </c>
      <c r="BK14" s="71">
        <v>1</v>
      </c>
      <c r="BL14" s="71">
        <v>1</v>
      </c>
      <c r="BM14" s="70"/>
      <c r="BN14" s="72"/>
      <c r="BO14" s="71"/>
      <c r="BP14" s="71"/>
      <c r="BQ14" s="70"/>
      <c r="BR14" s="72"/>
      <c r="BS14" s="71"/>
      <c r="BT14" s="71"/>
      <c r="BU14" s="70"/>
      <c r="BV14" s="72"/>
      <c r="BW14" s="71"/>
      <c r="BX14" s="71"/>
      <c r="BY14" s="70"/>
      <c r="BZ14" s="72"/>
      <c r="CA14" s="71"/>
      <c r="CB14" s="71"/>
      <c r="CC14" s="70"/>
      <c r="CD14" s="72"/>
      <c r="CE14" s="71"/>
      <c r="CF14" s="71"/>
      <c r="CG14" s="70"/>
      <c r="CH14" s="72"/>
      <c r="CI14" s="71"/>
      <c r="CJ14" s="71"/>
      <c r="CK14" s="70"/>
      <c r="CL14" s="72"/>
      <c r="CM14" s="71"/>
      <c r="CN14" s="71"/>
      <c r="CO14" s="70"/>
      <c r="CP14" s="72"/>
      <c r="CQ14" s="71"/>
      <c r="CR14" s="71"/>
      <c r="CS14" s="70"/>
      <c r="CT14" s="72"/>
      <c r="CU14" s="71"/>
      <c r="CV14" s="71"/>
      <c r="CW14" s="70"/>
      <c r="CX14" s="50">
        <f>SUM(B14:CW14)</f>
        <v>52</v>
      </c>
      <c r="CY14" s="50"/>
      <c r="CZ14" s="49">
        <f>CX14/$CY$5</f>
        <v>1.0833333333333333</v>
      </c>
      <c r="DA14" s="48">
        <f>CX14-$CY$5</f>
        <v>4</v>
      </c>
      <c r="DB14" s="69">
        <f>COUNTIF(B14:CW14,"=1")</f>
        <v>44</v>
      </c>
      <c r="DC14" s="68">
        <f>IF(DB14=0,0,DB14/$CY$5)</f>
        <v>0.9166666666666666</v>
      </c>
      <c r="DD14" s="68">
        <f>IF(DA14=0,0,DA14/$CY$5)</f>
        <v>0.08333333333333333</v>
      </c>
      <c r="DE14" s="67">
        <v>10</v>
      </c>
    </row>
    <row r="15" spans="1:109" ht="34.5" customHeight="1">
      <c r="A15" s="67">
        <v>11</v>
      </c>
      <c r="B15" s="72">
        <v>1</v>
      </c>
      <c r="C15" s="71">
        <v>1</v>
      </c>
      <c r="D15" s="71">
        <v>1</v>
      </c>
      <c r="E15" s="70"/>
      <c r="F15" s="72">
        <v>1</v>
      </c>
      <c r="G15" s="71">
        <v>1</v>
      </c>
      <c r="H15" s="71">
        <v>1</v>
      </c>
      <c r="I15" s="70"/>
      <c r="J15" s="72">
        <v>1</v>
      </c>
      <c r="K15" s="71">
        <v>1</v>
      </c>
      <c r="L15" s="71">
        <v>1</v>
      </c>
      <c r="M15" s="70"/>
      <c r="N15" s="72">
        <v>1</v>
      </c>
      <c r="O15" s="71">
        <v>2</v>
      </c>
      <c r="P15" s="71">
        <v>1</v>
      </c>
      <c r="Q15" s="70"/>
      <c r="R15" s="72">
        <v>1</v>
      </c>
      <c r="S15" s="71">
        <v>1</v>
      </c>
      <c r="T15" s="71">
        <v>1</v>
      </c>
      <c r="U15" s="70"/>
      <c r="V15" s="72">
        <v>1</v>
      </c>
      <c r="W15" s="71">
        <v>1</v>
      </c>
      <c r="X15" s="71">
        <v>1</v>
      </c>
      <c r="Y15" s="70"/>
      <c r="Z15" s="72">
        <v>1</v>
      </c>
      <c r="AA15" s="71">
        <v>1</v>
      </c>
      <c r="AB15" s="71">
        <v>1</v>
      </c>
      <c r="AC15" s="70"/>
      <c r="AD15" s="72">
        <v>1</v>
      </c>
      <c r="AE15" s="71">
        <v>1</v>
      </c>
      <c r="AF15" s="71">
        <v>1</v>
      </c>
      <c r="AG15" s="70"/>
      <c r="AH15" s="72">
        <v>1</v>
      </c>
      <c r="AI15" s="71">
        <v>1</v>
      </c>
      <c r="AJ15" s="71">
        <v>2</v>
      </c>
      <c r="AK15" s="70"/>
      <c r="AL15" s="72">
        <v>1</v>
      </c>
      <c r="AM15" s="71">
        <v>1</v>
      </c>
      <c r="AN15" s="71">
        <v>1</v>
      </c>
      <c r="AO15" s="70"/>
      <c r="AP15" s="72">
        <v>2</v>
      </c>
      <c r="AQ15" s="71">
        <v>1</v>
      </c>
      <c r="AR15" s="71">
        <v>1</v>
      </c>
      <c r="AS15" s="70"/>
      <c r="AT15" s="72">
        <v>1</v>
      </c>
      <c r="AU15" s="71">
        <v>1</v>
      </c>
      <c r="AV15" s="71">
        <v>1</v>
      </c>
      <c r="AW15" s="70"/>
      <c r="AX15" s="72">
        <v>1</v>
      </c>
      <c r="AY15" s="71">
        <v>1</v>
      </c>
      <c r="AZ15" s="71">
        <v>1</v>
      </c>
      <c r="BA15" s="70"/>
      <c r="BB15" s="72">
        <v>1</v>
      </c>
      <c r="BC15" s="71">
        <v>1</v>
      </c>
      <c r="BD15" s="71">
        <v>1</v>
      </c>
      <c r="BE15" s="70"/>
      <c r="BF15" s="72">
        <v>1</v>
      </c>
      <c r="BG15" s="71">
        <v>2</v>
      </c>
      <c r="BH15" s="71">
        <v>2</v>
      </c>
      <c r="BI15" s="70"/>
      <c r="BJ15" s="72">
        <v>1</v>
      </c>
      <c r="BK15" s="71">
        <v>1</v>
      </c>
      <c r="BL15" s="71">
        <v>1</v>
      </c>
      <c r="BM15" s="70"/>
      <c r="BN15" s="72"/>
      <c r="BO15" s="71"/>
      <c r="BP15" s="71"/>
      <c r="BQ15" s="70"/>
      <c r="BR15" s="72"/>
      <c r="BS15" s="71"/>
      <c r="BT15" s="71"/>
      <c r="BU15" s="70"/>
      <c r="BV15" s="72"/>
      <c r="BW15" s="71"/>
      <c r="BX15" s="71"/>
      <c r="BY15" s="70"/>
      <c r="BZ15" s="72"/>
      <c r="CA15" s="71"/>
      <c r="CB15" s="71"/>
      <c r="CC15" s="70"/>
      <c r="CD15" s="72"/>
      <c r="CE15" s="71"/>
      <c r="CF15" s="71"/>
      <c r="CG15" s="70"/>
      <c r="CH15" s="72"/>
      <c r="CI15" s="71"/>
      <c r="CJ15" s="71"/>
      <c r="CK15" s="70"/>
      <c r="CL15" s="72"/>
      <c r="CM15" s="71"/>
      <c r="CN15" s="71"/>
      <c r="CO15" s="70"/>
      <c r="CP15" s="72"/>
      <c r="CQ15" s="71"/>
      <c r="CR15" s="71"/>
      <c r="CS15" s="70"/>
      <c r="CT15" s="72"/>
      <c r="CU15" s="71"/>
      <c r="CV15" s="71"/>
      <c r="CW15" s="70"/>
      <c r="CX15" s="50">
        <f>SUM(B15:CW15)</f>
        <v>53</v>
      </c>
      <c r="CY15" s="50"/>
      <c r="CZ15" s="49">
        <f>CX15/$CY$5</f>
        <v>1.1041666666666667</v>
      </c>
      <c r="DA15" s="48">
        <f>CX15-$CY$5</f>
        <v>5</v>
      </c>
      <c r="DB15" s="69">
        <f>COUNTIF(B15:CW15,"=1")</f>
        <v>43</v>
      </c>
      <c r="DC15" s="68">
        <f>IF(DB15=0,0,DB15/$CY$5)</f>
        <v>0.8958333333333334</v>
      </c>
      <c r="DD15" s="68">
        <f>IF(DA15=0,0,DA15/$CY$5)</f>
        <v>0.10416666666666667</v>
      </c>
      <c r="DE15" s="67">
        <v>11</v>
      </c>
    </row>
    <row r="16" spans="1:109" ht="34.5" customHeight="1">
      <c r="A16" s="67">
        <v>12</v>
      </c>
      <c r="B16" s="72">
        <v>1</v>
      </c>
      <c r="C16" s="71">
        <v>1</v>
      </c>
      <c r="D16" s="71">
        <v>1</v>
      </c>
      <c r="E16" s="70"/>
      <c r="F16" s="72">
        <v>2</v>
      </c>
      <c r="G16" s="71">
        <v>2</v>
      </c>
      <c r="H16" s="71">
        <v>1</v>
      </c>
      <c r="I16" s="70"/>
      <c r="J16" s="72">
        <v>1</v>
      </c>
      <c r="K16" s="71">
        <v>1</v>
      </c>
      <c r="L16" s="71">
        <v>2</v>
      </c>
      <c r="M16" s="70"/>
      <c r="N16" s="72">
        <v>1</v>
      </c>
      <c r="O16" s="71">
        <v>2</v>
      </c>
      <c r="P16" s="71">
        <v>2</v>
      </c>
      <c r="Q16" s="70"/>
      <c r="R16" s="72">
        <v>1</v>
      </c>
      <c r="S16" s="71">
        <v>1</v>
      </c>
      <c r="T16" s="71">
        <v>1</v>
      </c>
      <c r="U16" s="70"/>
      <c r="V16" s="72">
        <v>1</v>
      </c>
      <c r="W16" s="71">
        <v>1</v>
      </c>
      <c r="X16" s="71">
        <v>1</v>
      </c>
      <c r="Y16" s="70"/>
      <c r="Z16" s="72">
        <v>1</v>
      </c>
      <c r="AA16" s="71">
        <v>1</v>
      </c>
      <c r="AB16" s="71">
        <v>1</v>
      </c>
      <c r="AC16" s="70"/>
      <c r="AD16" s="72">
        <v>1</v>
      </c>
      <c r="AE16" s="71">
        <v>2</v>
      </c>
      <c r="AF16" s="71">
        <v>1</v>
      </c>
      <c r="AG16" s="70"/>
      <c r="AH16" s="72">
        <v>1</v>
      </c>
      <c r="AI16" s="71">
        <v>1</v>
      </c>
      <c r="AJ16" s="71">
        <v>1</v>
      </c>
      <c r="AK16" s="70"/>
      <c r="AL16" s="72">
        <v>2</v>
      </c>
      <c r="AM16" s="71">
        <v>2</v>
      </c>
      <c r="AN16" s="71">
        <v>2</v>
      </c>
      <c r="AO16" s="70"/>
      <c r="AP16" s="72">
        <v>1</v>
      </c>
      <c r="AQ16" s="71">
        <v>1</v>
      </c>
      <c r="AR16" s="71">
        <v>1</v>
      </c>
      <c r="AS16" s="70"/>
      <c r="AT16" s="72">
        <v>1</v>
      </c>
      <c r="AU16" s="71">
        <v>2</v>
      </c>
      <c r="AV16" s="71">
        <v>1</v>
      </c>
      <c r="AW16" s="70"/>
      <c r="AX16" s="72">
        <v>1</v>
      </c>
      <c r="AY16" s="71">
        <v>1</v>
      </c>
      <c r="AZ16" s="71">
        <v>2</v>
      </c>
      <c r="BA16" s="70"/>
      <c r="BB16" s="72">
        <v>1</v>
      </c>
      <c r="BC16" s="71">
        <v>2</v>
      </c>
      <c r="BD16" s="71">
        <v>1</v>
      </c>
      <c r="BE16" s="70"/>
      <c r="BF16" s="72">
        <v>3</v>
      </c>
      <c r="BG16" s="71">
        <v>2</v>
      </c>
      <c r="BH16" s="71">
        <v>2</v>
      </c>
      <c r="BI16" s="70"/>
      <c r="BJ16" s="72">
        <v>2</v>
      </c>
      <c r="BK16" s="71">
        <v>2</v>
      </c>
      <c r="BL16" s="71">
        <v>2</v>
      </c>
      <c r="BM16" s="70"/>
      <c r="BN16" s="72"/>
      <c r="BO16" s="71"/>
      <c r="BP16" s="71"/>
      <c r="BQ16" s="70"/>
      <c r="BR16" s="72"/>
      <c r="BS16" s="71"/>
      <c r="BT16" s="71"/>
      <c r="BU16" s="70"/>
      <c r="BV16" s="72"/>
      <c r="BW16" s="71"/>
      <c r="BX16" s="71"/>
      <c r="BY16" s="70"/>
      <c r="BZ16" s="72"/>
      <c r="CA16" s="71"/>
      <c r="CB16" s="71"/>
      <c r="CC16" s="70"/>
      <c r="CD16" s="72"/>
      <c r="CE16" s="71"/>
      <c r="CF16" s="71"/>
      <c r="CG16" s="70"/>
      <c r="CH16" s="72"/>
      <c r="CI16" s="71"/>
      <c r="CJ16" s="71"/>
      <c r="CK16" s="70"/>
      <c r="CL16" s="72"/>
      <c r="CM16" s="71"/>
      <c r="CN16" s="71"/>
      <c r="CO16" s="70"/>
      <c r="CP16" s="72"/>
      <c r="CQ16" s="71"/>
      <c r="CR16" s="71"/>
      <c r="CS16" s="70"/>
      <c r="CT16" s="72"/>
      <c r="CU16" s="71"/>
      <c r="CV16" s="71"/>
      <c r="CW16" s="70"/>
      <c r="CX16" s="50">
        <f>SUM(B16:CW16)</f>
        <v>67</v>
      </c>
      <c r="CY16" s="50"/>
      <c r="CZ16" s="49">
        <f>CX16/$CY$5</f>
        <v>1.3958333333333333</v>
      </c>
      <c r="DA16" s="48">
        <f>CX16-$CY$5</f>
        <v>19</v>
      </c>
      <c r="DB16" s="69">
        <f>COUNTIF(B16:CW16,"=1")</f>
        <v>30</v>
      </c>
      <c r="DC16" s="68">
        <f>IF(DB16=0,0,DB16/$CY$5)</f>
        <v>0.625</v>
      </c>
      <c r="DD16" s="68">
        <f>IF(DA16=0,0,DA16/$CY$5)</f>
        <v>0.3958333333333333</v>
      </c>
      <c r="DE16" s="67">
        <v>12</v>
      </c>
    </row>
    <row r="17" spans="1:109" ht="34.5" customHeight="1">
      <c r="A17" s="67">
        <v>13</v>
      </c>
      <c r="B17" s="72">
        <v>1</v>
      </c>
      <c r="C17" s="71">
        <v>2</v>
      </c>
      <c r="D17" s="71">
        <v>2</v>
      </c>
      <c r="E17" s="70"/>
      <c r="F17" s="72">
        <v>1</v>
      </c>
      <c r="G17" s="71">
        <v>2</v>
      </c>
      <c r="H17" s="71">
        <v>2</v>
      </c>
      <c r="I17" s="70"/>
      <c r="J17" s="72">
        <v>1</v>
      </c>
      <c r="K17" s="71">
        <v>1</v>
      </c>
      <c r="L17" s="71">
        <v>1</v>
      </c>
      <c r="M17" s="70"/>
      <c r="N17" s="72">
        <v>2</v>
      </c>
      <c r="O17" s="71">
        <v>2</v>
      </c>
      <c r="P17" s="71">
        <v>2</v>
      </c>
      <c r="Q17" s="70"/>
      <c r="R17" s="72">
        <v>1</v>
      </c>
      <c r="S17" s="71">
        <v>1</v>
      </c>
      <c r="T17" s="71">
        <v>2</v>
      </c>
      <c r="U17" s="70"/>
      <c r="V17" s="72">
        <v>3</v>
      </c>
      <c r="W17" s="71">
        <v>2</v>
      </c>
      <c r="X17" s="71">
        <v>2</v>
      </c>
      <c r="Y17" s="70"/>
      <c r="Z17" s="72">
        <v>1</v>
      </c>
      <c r="AA17" s="71">
        <v>2</v>
      </c>
      <c r="AB17" s="71">
        <v>2</v>
      </c>
      <c r="AC17" s="70"/>
      <c r="AD17" s="72">
        <v>1</v>
      </c>
      <c r="AE17" s="71">
        <v>2</v>
      </c>
      <c r="AF17" s="71">
        <v>2</v>
      </c>
      <c r="AG17" s="70"/>
      <c r="AH17" s="72">
        <v>2</v>
      </c>
      <c r="AI17" s="71">
        <v>1</v>
      </c>
      <c r="AJ17" s="71">
        <v>2</v>
      </c>
      <c r="AK17" s="70"/>
      <c r="AL17" s="72">
        <v>1</v>
      </c>
      <c r="AM17" s="71">
        <v>2</v>
      </c>
      <c r="AN17" s="71">
        <v>2</v>
      </c>
      <c r="AO17" s="70"/>
      <c r="AP17" s="72">
        <v>2</v>
      </c>
      <c r="AQ17" s="71">
        <v>2</v>
      </c>
      <c r="AR17" s="71">
        <v>2</v>
      </c>
      <c r="AS17" s="70"/>
      <c r="AT17" s="72">
        <v>2</v>
      </c>
      <c r="AU17" s="71">
        <v>1</v>
      </c>
      <c r="AV17" s="71">
        <v>1</v>
      </c>
      <c r="AW17" s="70"/>
      <c r="AX17" s="72">
        <v>2</v>
      </c>
      <c r="AY17" s="71">
        <v>2</v>
      </c>
      <c r="AZ17" s="71">
        <v>2</v>
      </c>
      <c r="BA17" s="70"/>
      <c r="BB17" s="72">
        <v>1</v>
      </c>
      <c r="BC17" s="71">
        <v>2</v>
      </c>
      <c r="BD17" s="71">
        <v>2</v>
      </c>
      <c r="BE17" s="70"/>
      <c r="BF17" s="72">
        <v>2</v>
      </c>
      <c r="BG17" s="71">
        <v>1</v>
      </c>
      <c r="BH17" s="71">
        <v>2</v>
      </c>
      <c r="BI17" s="70"/>
      <c r="BJ17" s="72">
        <v>2</v>
      </c>
      <c r="BK17" s="71">
        <v>3</v>
      </c>
      <c r="BL17" s="71">
        <v>2</v>
      </c>
      <c r="BM17" s="70"/>
      <c r="BN17" s="72"/>
      <c r="BO17" s="71"/>
      <c r="BP17" s="71"/>
      <c r="BQ17" s="70"/>
      <c r="BR17" s="72"/>
      <c r="BS17" s="71"/>
      <c r="BT17" s="71"/>
      <c r="BU17" s="70"/>
      <c r="BV17" s="72"/>
      <c r="BW17" s="71"/>
      <c r="BX17" s="71"/>
      <c r="BY17" s="70"/>
      <c r="BZ17" s="72"/>
      <c r="CA17" s="71"/>
      <c r="CB17" s="71"/>
      <c r="CC17" s="70"/>
      <c r="CD17" s="72"/>
      <c r="CE17" s="71"/>
      <c r="CF17" s="71"/>
      <c r="CG17" s="70"/>
      <c r="CH17" s="72"/>
      <c r="CI17" s="71"/>
      <c r="CJ17" s="71"/>
      <c r="CK17" s="70"/>
      <c r="CL17" s="72"/>
      <c r="CM17" s="71"/>
      <c r="CN17" s="71"/>
      <c r="CO17" s="70"/>
      <c r="CP17" s="72"/>
      <c r="CQ17" s="71"/>
      <c r="CR17" s="71"/>
      <c r="CS17" s="70"/>
      <c r="CT17" s="72"/>
      <c r="CU17" s="71"/>
      <c r="CV17" s="71"/>
      <c r="CW17" s="70"/>
      <c r="CX17" s="50">
        <f>SUM(B17:CW17)</f>
        <v>83</v>
      </c>
      <c r="CY17" s="50"/>
      <c r="CZ17" s="49">
        <f>CX17/$CY$5</f>
        <v>1.7291666666666667</v>
      </c>
      <c r="DA17" s="48">
        <f>CX17-$CY$5</f>
        <v>35</v>
      </c>
      <c r="DB17" s="69">
        <f>COUNTIF(B17:CW17,"=1")</f>
        <v>15</v>
      </c>
      <c r="DC17" s="68">
        <f>IF(DB17=0,0,DB17/$CY$5)</f>
        <v>0.3125</v>
      </c>
      <c r="DD17" s="68">
        <f>IF(DA17=0,0,DA17/$CY$5)</f>
        <v>0.7291666666666666</v>
      </c>
      <c r="DE17" s="67">
        <v>13</v>
      </c>
    </row>
    <row r="18" spans="1:109" ht="34.5" customHeight="1">
      <c r="A18" s="67">
        <v>14</v>
      </c>
      <c r="B18" s="72">
        <v>1</v>
      </c>
      <c r="C18" s="71">
        <v>1</v>
      </c>
      <c r="D18" s="71">
        <v>1</v>
      </c>
      <c r="E18" s="70"/>
      <c r="F18" s="72">
        <v>1</v>
      </c>
      <c r="G18" s="71">
        <v>1</v>
      </c>
      <c r="H18" s="71">
        <v>1</v>
      </c>
      <c r="I18" s="70"/>
      <c r="J18" s="72">
        <v>2</v>
      </c>
      <c r="K18" s="71">
        <v>1</v>
      </c>
      <c r="L18" s="71">
        <v>1</v>
      </c>
      <c r="M18" s="70"/>
      <c r="N18" s="72">
        <v>1</v>
      </c>
      <c r="O18" s="71">
        <v>1</v>
      </c>
      <c r="P18" s="71">
        <v>1</v>
      </c>
      <c r="Q18" s="70"/>
      <c r="R18" s="72">
        <v>1</v>
      </c>
      <c r="S18" s="71">
        <v>1</v>
      </c>
      <c r="T18" s="71">
        <v>2</v>
      </c>
      <c r="U18" s="70"/>
      <c r="V18" s="72">
        <v>1</v>
      </c>
      <c r="W18" s="71">
        <v>2</v>
      </c>
      <c r="X18" s="71">
        <v>1</v>
      </c>
      <c r="Y18" s="70"/>
      <c r="Z18" s="72">
        <v>1</v>
      </c>
      <c r="AA18" s="71">
        <v>1</v>
      </c>
      <c r="AB18" s="71">
        <v>2</v>
      </c>
      <c r="AC18" s="70"/>
      <c r="AD18" s="72">
        <v>2</v>
      </c>
      <c r="AE18" s="71">
        <v>1</v>
      </c>
      <c r="AF18" s="71">
        <v>1</v>
      </c>
      <c r="AG18" s="70"/>
      <c r="AH18" s="72">
        <v>1</v>
      </c>
      <c r="AI18" s="71">
        <v>2</v>
      </c>
      <c r="AJ18" s="71">
        <v>1</v>
      </c>
      <c r="AK18" s="70"/>
      <c r="AL18" s="72">
        <v>1</v>
      </c>
      <c r="AM18" s="71">
        <v>2</v>
      </c>
      <c r="AN18" s="71">
        <v>1</v>
      </c>
      <c r="AO18" s="70"/>
      <c r="AP18" s="72">
        <v>2</v>
      </c>
      <c r="AQ18" s="71">
        <v>2</v>
      </c>
      <c r="AR18" s="71">
        <v>1</v>
      </c>
      <c r="AS18" s="70"/>
      <c r="AT18" s="72">
        <v>1</v>
      </c>
      <c r="AU18" s="71">
        <v>2</v>
      </c>
      <c r="AV18" s="71">
        <v>1</v>
      </c>
      <c r="AW18" s="70"/>
      <c r="AX18" s="72">
        <v>1</v>
      </c>
      <c r="AY18" s="71">
        <v>1</v>
      </c>
      <c r="AZ18" s="71">
        <v>1</v>
      </c>
      <c r="BA18" s="70"/>
      <c r="BB18" s="72">
        <v>3</v>
      </c>
      <c r="BC18" s="71">
        <v>1</v>
      </c>
      <c r="BD18" s="71">
        <v>1</v>
      </c>
      <c r="BE18" s="70"/>
      <c r="BF18" s="72">
        <v>1</v>
      </c>
      <c r="BG18" s="71">
        <v>1</v>
      </c>
      <c r="BH18" s="71">
        <v>2</v>
      </c>
      <c r="BI18" s="70"/>
      <c r="BJ18" s="72">
        <v>1</v>
      </c>
      <c r="BK18" s="71">
        <v>1</v>
      </c>
      <c r="BL18" s="71">
        <v>1</v>
      </c>
      <c r="BM18" s="70"/>
      <c r="BN18" s="72"/>
      <c r="BO18" s="71"/>
      <c r="BP18" s="71"/>
      <c r="BQ18" s="70"/>
      <c r="BR18" s="72"/>
      <c r="BS18" s="71"/>
      <c r="BT18" s="71"/>
      <c r="BU18" s="70"/>
      <c r="BV18" s="72"/>
      <c r="BW18" s="71"/>
      <c r="BX18" s="71"/>
      <c r="BY18" s="70"/>
      <c r="BZ18" s="72"/>
      <c r="CA18" s="71"/>
      <c r="CB18" s="71"/>
      <c r="CC18" s="70"/>
      <c r="CD18" s="72"/>
      <c r="CE18" s="71"/>
      <c r="CF18" s="71"/>
      <c r="CG18" s="70"/>
      <c r="CH18" s="72"/>
      <c r="CI18" s="71"/>
      <c r="CJ18" s="71"/>
      <c r="CK18" s="70"/>
      <c r="CL18" s="72"/>
      <c r="CM18" s="71"/>
      <c r="CN18" s="71"/>
      <c r="CO18" s="70"/>
      <c r="CP18" s="72"/>
      <c r="CQ18" s="71"/>
      <c r="CR18" s="71"/>
      <c r="CS18" s="70"/>
      <c r="CT18" s="72"/>
      <c r="CU18" s="71"/>
      <c r="CV18" s="71"/>
      <c r="CW18" s="70"/>
      <c r="CX18" s="50">
        <f>SUM(B18:CW18)</f>
        <v>61</v>
      </c>
      <c r="CY18" s="50"/>
      <c r="CZ18" s="49">
        <f>CX18/$CY$5</f>
        <v>1.2708333333333333</v>
      </c>
      <c r="DA18" s="48">
        <f>CX18-$CY$5</f>
        <v>13</v>
      </c>
      <c r="DB18" s="69">
        <f>COUNTIF(B18:CW18,"=1")</f>
        <v>36</v>
      </c>
      <c r="DC18" s="68">
        <f>IF(DB18=0,0,DB18/$CY$5)</f>
        <v>0.75</v>
      </c>
      <c r="DD18" s="68">
        <f>IF(DA18=0,0,DA18/$CY$5)</f>
        <v>0.2708333333333333</v>
      </c>
      <c r="DE18" s="67">
        <v>14</v>
      </c>
    </row>
    <row r="19" spans="1:109" ht="34.5" customHeight="1">
      <c r="A19" s="67">
        <v>15</v>
      </c>
      <c r="B19" s="72">
        <v>1</v>
      </c>
      <c r="C19" s="71">
        <v>2</v>
      </c>
      <c r="D19" s="71">
        <v>2</v>
      </c>
      <c r="E19" s="70"/>
      <c r="F19" s="72">
        <v>1</v>
      </c>
      <c r="G19" s="71">
        <v>2</v>
      </c>
      <c r="H19" s="71">
        <v>2</v>
      </c>
      <c r="I19" s="70"/>
      <c r="J19" s="72">
        <v>2</v>
      </c>
      <c r="K19" s="71">
        <v>2</v>
      </c>
      <c r="L19" s="71">
        <v>1</v>
      </c>
      <c r="M19" s="70"/>
      <c r="N19" s="72">
        <v>2</v>
      </c>
      <c r="O19" s="71">
        <v>2</v>
      </c>
      <c r="P19" s="71">
        <v>2</v>
      </c>
      <c r="Q19" s="70"/>
      <c r="R19" s="72">
        <v>2</v>
      </c>
      <c r="S19" s="71">
        <v>2</v>
      </c>
      <c r="T19" s="71">
        <v>2</v>
      </c>
      <c r="U19" s="70"/>
      <c r="V19" s="72">
        <v>2</v>
      </c>
      <c r="W19" s="71">
        <v>2</v>
      </c>
      <c r="X19" s="71">
        <v>4</v>
      </c>
      <c r="Y19" s="70"/>
      <c r="Z19" s="72">
        <v>1</v>
      </c>
      <c r="AA19" s="71">
        <v>3</v>
      </c>
      <c r="AB19" s="71">
        <v>1</v>
      </c>
      <c r="AC19" s="70"/>
      <c r="AD19" s="72">
        <v>2</v>
      </c>
      <c r="AE19" s="71">
        <v>2</v>
      </c>
      <c r="AF19" s="71">
        <v>2</v>
      </c>
      <c r="AG19" s="70"/>
      <c r="AH19" s="72">
        <v>2</v>
      </c>
      <c r="AI19" s="71">
        <v>2</v>
      </c>
      <c r="AJ19" s="71">
        <v>2</v>
      </c>
      <c r="AK19" s="70"/>
      <c r="AL19" s="72">
        <v>2</v>
      </c>
      <c r="AM19" s="71">
        <v>2</v>
      </c>
      <c r="AN19" s="71">
        <v>2</v>
      </c>
      <c r="AO19" s="70"/>
      <c r="AP19" s="72">
        <v>2</v>
      </c>
      <c r="AQ19" s="71">
        <v>1</v>
      </c>
      <c r="AR19" s="71">
        <v>1</v>
      </c>
      <c r="AS19" s="70"/>
      <c r="AT19" s="72">
        <v>2</v>
      </c>
      <c r="AU19" s="71">
        <v>3</v>
      </c>
      <c r="AV19" s="71">
        <v>2</v>
      </c>
      <c r="AW19" s="70"/>
      <c r="AX19" s="72">
        <v>2</v>
      </c>
      <c r="AY19" s="71">
        <v>2</v>
      </c>
      <c r="AZ19" s="71">
        <v>2</v>
      </c>
      <c r="BA19" s="70"/>
      <c r="BB19" s="72">
        <v>1</v>
      </c>
      <c r="BC19" s="71">
        <v>1</v>
      </c>
      <c r="BD19" s="71">
        <v>2</v>
      </c>
      <c r="BE19" s="70"/>
      <c r="BF19" s="72">
        <v>2</v>
      </c>
      <c r="BG19" s="71">
        <v>2</v>
      </c>
      <c r="BH19" s="71">
        <v>3</v>
      </c>
      <c r="BI19" s="70"/>
      <c r="BJ19" s="72">
        <v>2</v>
      </c>
      <c r="BK19" s="71">
        <v>2</v>
      </c>
      <c r="BL19" s="71">
        <v>2</v>
      </c>
      <c r="BM19" s="70"/>
      <c r="BN19" s="72"/>
      <c r="BO19" s="71"/>
      <c r="BP19" s="71"/>
      <c r="BQ19" s="70"/>
      <c r="BR19" s="72"/>
      <c r="BS19" s="71"/>
      <c r="BT19" s="71"/>
      <c r="BU19" s="70"/>
      <c r="BV19" s="72"/>
      <c r="BW19" s="71"/>
      <c r="BX19" s="71"/>
      <c r="BY19" s="70"/>
      <c r="BZ19" s="72"/>
      <c r="CA19" s="71"/>
      <c r="CB19" s="71"/>
      <c r="CC19" s="70"/>
      <c r="CD19" s="72"/>
      <c r="CE19" s="71"/>
      <c r="CF19" s="71"/>
      <c r="CG19" s="70"/>
      <c r="CH19" s="72"/>
      <c r="CI19" s="71"/>
      <c r="CJ19" s="71"/>
      <c r="CK19" s="70"/>
      <c r="CL19" s="72"/>
      <c r="CM19" s="71"/>
      <c r="CN19" s="71"/>
      <c r="CO19" s="70"/>
      <c r="CP19" s="72"/>
      <c r="CQ19" s="71"/>
      <c r="CR19" s="71"/>
      <c r="CS19" s="70"/>
      <c r="CT19" s="72"/>
      <c r="CU19" s="71"/>
      <c r="CV19" s="71"/>
      <c r="CW19" s="70"/>
      <c r="CX19" s="50">
        <f>SUM(B19:CW19)</f>
        <v>92</v>
      </c>
      <c r="CY19" s="50"/>
      <c r="CZ19" s="49">
        <f>CX19/$CY$5</f>
        <v>1.9166666666666667</v>
      </c>
      <c r="DA19" s="48">
        <f>CX19-$CY$5</f>
        <v>44</v>
      </c>
      <c r="DB19" s="69">
        <f>COUNTIF(B19:CW19,"=1")</f>
        <v>9</v>
      </c>
      <c r="DC19" s="68">
        <f>IF(DB19=0,0,DB19/$CY$5)</f>
        <v>0.1875</v>
      </c>
      <c r="DD19" s="68">
        <f>IF(DA19=0,0,DA19/$CY$5)</f>
        <v>0.9166666666666666</v>
      </c>
      <c r="DE19" s="67">
        <v>15</v>
      </c>
    </row>
    <row r="20" spans="1:109" ht="34.5" customHeight="1">
      <c r="A20" s="67">
        <v>16</v>
      </c>
      <c r="B20" s="72">
        <v>2</v>
      </c>
      <c r="C20" s="71">
        <v>1</v>
      </c>
      <c r="D20" s="71">
        <v>1</v>
      </c>
      <c r="E20" s="70"/>
      <c r="F20" s="72">
        <v>2</v>
      </c>
      <c r="G20" s="71">
        <v>1</v>
      </c>
      <c r="H20" s="71">
        <v>1</v>
      </c>
      <c r="I20" s="70"/>
      <c r="J20" s="72">
        <v>2</v>
      </c>
      <c r="K20" s="71">
        <v>1</v>
      </c>
      <c r="L20" s="71">
        <v>2</v>
      </c>
      <c r="M20" s="70"/>
      <c r="N20" s="72">
        <v>2</v>
      </c>
      <c r="O20" s="71">
        <v>1</v>
      </c>
      <c r="P20" s="71">
        <v>1</v>
      </c>
      <c r="Q20" s="70"/>
      <c r="R20" s="72">
        <v>1</v>
      </c>
      <c r="S20" s="71">
        <v>2</v>
      </c>
      <c r="T20" s="71">
        <v>2</v>
      </c>
      <c r="U20" s="70"/>
      <c r="V20" s="72">
        <v>1</v>
      </c>
      <c r="W20" s="71">
        <v>2</v>
      </c>
      <c r="X20" s="71">
        <v>1</v>
      </c>
      <c r="Y20" s="70"/>
      <c r="Z20" s="72">
        <v>1</v>
      </c>
      <c r="AA20" s="71">
        <v>1</v>
      </c>
      <c r="AB20" s="71">
        <v>1</v>
      </c>
      <c r="AC20" s="70"/>
      <c r="AD20" s="72">
        <v>1</v>
      </c>
      <c r="AE20" s="71">
        <v>1</v>
      </c>
      <c r="AF20" s="71">
        <v>2</v>
      </c>
      <c r="AG20" s="70"/>
      <c r="AH20" s="72">
        <v>1</v>
      </c>
      <c r="AI20" s="71">
        <v>2</v>
      </c>
      <c r="AJ20" s="71">
        <v>2</v>
      </c>
      <c r="AK20" s="70"/>
      <c r="AL20" s="72">
        <v>1</v>
      </c>
      <c r="AM20" s="71">
        <v>2</v>
      </c>
      <c r="AN20" s="71">
        <v>1</v>
      </c>
      <c r="AO20" s="70"/>
      <c r="AP20" s="72">
        <v>1</v>
      </c>
      <c r="AQ20" s="71">
        <v>2</v>
      </c>
      <c r="AR20" s="71">
        <v>2</v>
      </c>
      <c r="AS20" s="70"/>
      <c r="AT20" s="72">
        <v>1</v>
      </c>
      <c r="AU20" s="71">
        <v>1</v>
      </c>
      <c r="AV20" s="71">
        <v>1</v>
      </c>
      <c r="AW20" s="70"/>
      <c r="AX20" s="72">
        <v>2</v>
      </c>
      <c r="AY20" s="71">
        <v>2</v>
      </c>
      <c r="AZ20" s="71">
        <v>1</v>
      </c>
      <c r="BA20" s="70"/>
      <c r="BB20" s="72">
        <v>1</v>
      </c>
      <c r="BC20" s="71">
        <v>1</v>
      </c>
      <c r="BD20" s="71">
        <v>3</v>
      </c>
      <c r="BE20" s="70"/>
      <c r="BF20" s="72">
        <v>2</v>
      </c>
      <c r="BG20" s="71">
        <v>2</v>
      </c>
      <c r="BH20" s="71">
        <v>2</v>
      </c>
      <c r="BI20" s="70"/>
      <c r="BJ20" s="72">
        <v>2</v>
      </c>
      <c r="BK20" s="71">
        <v>2</v>
      </c>
      <c r="BL20" s="71">
        <v>1</v>
      </c>
      <c r="BM20" s="70"/>
      <c r="BN20" s="72"/>
      <c r="BO20" s="71"/>
      <c r="BP20" s="71"/>
      <c r="BQ20" s="70"/>
      <c r="BR20" s="72"/>
      <c r="BS20" s="71"/>
      <c r="BT20" s="71"/>
      <c r="BU20" s="70"/>
      <c r="BV20" s="72"/>
      <c r="BW20" s="71"/>
      <c r="BX20" s="71"/>
      <c r="BY20" s="70"/>
      <c r="BZ20" s="72"/>
      <c r="CA20" s="71"/>
      <c r="CB20" s="71"/>
      <c r="CC20" s="70"/>
      <c r="CD20" s="72"/>
      <c r="CE20" s="71"/>
      <c r="CF20" s="71"/>
      <c r="CG20" s="70"/>
      <c r="CH20" s="72"/>
      <c r="CI20" s="71"/>
      <c r="CJ20" s="71"/>
      <c r="CK20" s="70"/>
      <c r="CL20" s="72"/>
      <c r="CM20" s="71"/>
      <c r="CN20" s="71"/>
      <c r="CO20" s="70"/>
      <c r="CP20" s="72"/>
      <c r="CQ20" s="71"/>
      <c r="CR20" s="71"/>
      <c r="CS20" s="70"/>
      <c r="CT20" s="72"/>
      <c r="CU20" s="71"/>
      <c r="CV20" s="71"/>
      <c r="CW20" s="70"/>
      <c r="CX20" s="50">
        <f>SUM(B20:CW20)</f>
        <v>71</v>
      </c>
      <c r="CY20" s="50"/>
      <c r="CZ20" s="49">
        <f>CX20/$CY$5</f>
        <v>1.4791666666666667</v>
      </c>
      <c r="DA20" s="48">
        <f>CX20-$CY$5</f>
        <v>23</v>
      </c>
      <c r="DB20" s="69">
        <f>COUNTIF(B20:CW20,"=1")</f>
        <v>26</v>
      </c>
      <c r="DC20" s="68">
        <f>IF(DB20=0,0,DB20/$CY$5)</f>
        <v>0.5416666666666666</v>
      </c>
      <c r="DD20" s="68">
        <f>IF(DA20=0,0,DA20/$CY$5)</f>
        <v>0.4791666666666667</v>
      </c>
      <c r="DE20" s="67">
        <v>16</v>
      </c>
    </row>
    <row r="21" spans="1:109" ht="34.5" customHeight="1">
      <c r="A21" s="67">
        <v>17</v>
      </c>
      <c r="B21" s="72">
        <v>1</v>
      </c>
      <c r="C21" s="71">
        <v>1</v>
      </c>
      <c r="D21" s="71">
        <v>1</v>
      </c>
      <c r="E21" s="70"/>
      <c r="F21" s="72">
        <v>1</v>
      </c>
      <c r="G21" s="71">
        <v>1</v>
      </c>
      <c r="H21" s="71">
        <v>1</v>
      </c>
      <c r="I21" s="70"/>
      <c r="J21" s="72">
        <v>2</v>
      </c>
      <c r="K21" s="71">
        <v>1</v>
      </c>
      <c r="L21" s="71">
        <v>1</v>
      </c>
      <c r="M21" s="70"/>
      <c r="N21" s="72">
        <v>3</v>
      </c>
      <c r="O21" s="71">
        <v>1</v>
      </c>
      <c r="P21" s="71">
        <v>1</v>
      </c>
      <c r="Q21" s="70"/>
      <c r="R21" s="72">
        <v>2</v>
      </c>
      <c r="S21" s="71">
        <v>2</v>
      </c>
      <c r="T21" s="71">
        <v>1</v>
      </c>
      <c r="U21" s="70"/>
      <c r="V21" s="72">
        <v>2</v>
      </c>
      <c r="W21" s="71">
        <v>1</v>
      </c>
      <c r="X21" s="71">
        <v>2</v>
      </c>
      <c r="Y21" s="70"/>
      <c r="Z21" s="72">
        <v>1</v>
      </c>
      <c r="AA21" s="71">
        <v>2</v>
      </c>
      <c r="AB21" s="71">
        <v>1</v>
      </c>
      <c r="AC21" s="70"/>
      <c r="AD21" s="72">
        <v>1</v>
      </c>
      <c r="AE21" s="71">
        <v>1</v>
      </c>
      <c r="AF21" s="71">
        <v>1</v>
      </c>
      <c r="AG21" s="70"/>
      <c r="AH21" s="72">
        <v>2</v>
      </c>
      <c r="AI21" s="71">
        <v>1</v>
      </c>
      <c r="AJ21" s="71">
        <v>1</v>
      </c>
      <c r="AK21" s="70"/>
      <c r="AL21" s="72">
        <v>1</v>
      </c>
      <c r="AM21" s="71">
        <v>3</v>
      </c>
      <c r="AN21" s="71">
        <v>1</v>
      </c>
      <c r="AO21" s="70"/>
      <c r="AP21" s="72">
        <v>1</v>
      </c>
      <c r="AQ21" s="71">
        <v>1</v>
      </c>
      <c r="AR21" s="71">
        <v>1</v>
      </c>
      <c r="AS21" s="70"/>
      <c r="AT21" s="72">
        <v>1</v>
      </c>
      <c r="AU21" s="71">
        <v>2</v>
      </c>
      <c r="AV21" s="71">
        <v>1</v>
      </c>
      <c r="AW21" s="70"/>
      <c r="AX21" s="72">
        <v>1</v>
      </c>
      <c r="AY21" s="71">
        <v>1</v>
      </c>
      <c r="AZ21" s="71">
        <v>3</v>
      </c>
      <c r="BA21" s="70"/>
      <c r="BB21" s="72">
        <v>1</v>
      </c>
      <c r="BC21" s="71">
        <v>2</v>
      </c>
      <c r="BD21" s="71">
        <v>2</v>
      </c>
      <c r="BE21" s="70"/>
      <c r="BF21" s="72">
        <v>1</v>
      </c>
      <c r="BG21" s="71">
        <v>2</v>
      </c>
      <c r="BH21" s="71">
        <v>1</v>
      </c>
      <c r="BI21" s="70"/>
      <c r="BJ21" s="72">
        <v>1</v>
      </c>
      <c r="BK21" s="71">
        <v>3</v>
      </c>
      <c r="BL21" s="71">
        <v>1</v>
      </c>
      <c r="BM21" s="70"/>
      <c r="BN21" s="72"/>
      <c r="BO21" s="71"/>
      <c r="BP21" s="71"/>
      <c r="BQ21" s="70"/>
      <c r="BR21" s="72"/>
      <c r="BS21" s="71"/>
      <c r="BT21" s="71"/>
      <c r="BU21" s="70"/>
      <c r="BV21" s="72"/>
      <c r="BW21" s="71"/>
      <c r="BX21" s="71"/>
      <c r="BY21" s="70"/>
      <c r="BZ21" s="72"/>
      <c r="CA21" s="71"/>
      <c r="CB21" s="71"/>
      <c r="CC21" s="70"/>
      <c r="CD21" s="72"/>
      <c r="CE21" s="71"/>
      <c r="CF21" s="71"/>
      <c r="CG21" s="70"/>
      <c r="CH21" s="72"/>
      <c r="CI21" s="71"/>
      <c r="CJ21" s="71"/>
      <c r="CK21" s="70"/>
      <c r="CL21" s="72"/>
      <c r="CM21" s="71"/>
      <c r="CN21" s="71"/>
      <c r="CO21" s="70"/>
      <c r="CP21" s="72"/>
      <c r="CQ21" s="71"/>
      <c r="CR21" s="71"/>
      <c r="CS21" s="70"/>
      <c r="CT21" s="72"/>
      <c r="CU21" s="71"/>
      <c r="CV21" s="71"/>
      <c r="CW21" s="70"/>
      <c r="CX21" s="50">
        <f>SUM(B21:CW21)</f>
        <v>67</v>
      </c>
      <c r="CY21" s="50"/>
      <c r="CZ21" s="49">
        <f>CX21/$CY$5</f>
        <v>1.3958333333333333</v>
      </c>
      <c r="DA21" s="48">
        <f>CX21-$CY$5</f>
        <v>19</v>
      </c>
      <c r="DB21" s="69">
        <f>COUNTIF(B21:CW21,"=1")</f>
        <v>33</v>
      </c>
      <c r="DC21" s="68">
        <f>IF(DB21=0,0,DB21/$CY$5)</f>
        <v>0.6875</v>
      </c>
      <c r="DD21" s="68">
        <f>IF(DA21=0,0,DA21/$CY$5)</f>
        <v>0.3958333333333333</v>
      </c>
      <c r="DE21" s="67">
        <v>17</v>
      </c>
    </row>
    <row r="22" spans="1:109" ht="34.5" customHeight="1">
      <c r="A22" s="57">
        <v>18</v>
      </c>
      <c r="B22" s="66">
        <v>1</v>
      </c>
      <c r="C22" s="65">
        <v>1</v>
      </c>
      <c r="D22" s="65">
        <v>1</v>
      </c>
      <c r="E22" s="64"/>
      <c r="F22" s="66">
        <v>1</v>
      </c>
      <c r="G22" s="65">
        <v>3</v>
      </c>
      <c r="H22" s="65">
        <v>2</v>
      </c>
      <c r="I22" s="64"/>
      <c r="J22" s="66">
        <v>3</v>
      </c>
      <c r="K22" s="65">
        <v>2</v>
      </c>
      <c r="L22" s="65">
        <v>3</v>
      </c>
      <c r="M22" s="64"/>
      <c r="N22" s="66">
        <v>2</v>
      </c>
      <c r="O22" s="65">
        <v>2</v>
      </c>
      <c r="P22" s="65">
        <v>2</v>
      </c>
      <c r="Q22" s="64"/>
      <c r="R22" s="66">
        <v>2</v>
      </c>
      <c r="S22" s="65">
        <v>1</v>
      </c>
      <c r="T22" s="65">
        <v>3</v>
      </c>
      <c r="U22" s="64"/>
      <c r="V22" s="66">
        <v>5</v>
      </c>
      <c r="W22" s="65">
        <v>2</v>
      </c>
      <c r="X22" s="65">
        <v>2</v>
      </c>
      <c r="Y22" s="64"/>
      <c r="Z22" s="66">
        <v>2</v>
      </c>
      <c r="AA22" s="65">
        <v>1</v>
      </c>
      <c r="AB22" s="65">
        <v>1</v>
      </c>
      <c r="AC22" s="64"/>
      <c r="AD22" s="66">
        <v>2</v>
      </c>
      <c r="AE22" s="65">
        <v>2</v>
      </c>
      <c r="AF22" s="65">
        <v>1</v>
      </c>
      <c r="AG22" s="64"/>
      <c r="AH22" s="66">
        <v>3</v>
      </c>
      <c r="AI22" s="65">
        <v>2</v>
      </c>
      <c r="AJ22" s="65">
        <v>4</v>
      </c>
      <c r="AK22" s="64"/>
      <c r="AL22" s="66">
        <v>2</v>
      </c>
      <c r="AM22" s="65">
        <v>1</v>
      </c>
      <c r="AN22" s="65">
        <v>2</v>
      </c>
      <c r="AO22" s="64"/>
      <c r="AP22" s="66">
        <v>2</v>
      </c>
      <c r="AQ22" s="65">
        <v>2</v>
      </c>
      <c r="AR22" s="65">
        <v>2</v>
      </c>
      <c r="AS22" s="64"/>
      <c r="AT22" s="66">
        <v>1</v>
      </c>
      <c r="AU22" s="65">
        <v>2</v>
      </c>
      <c r="AV22" s="65">
        <v>2</v>
      </c>
      <c r="AW22" s="64"/>
      <c r="AX22" s="66">
        <v>2</v>
      </c>
      <c r="AY22" s="65">
        <v>2</v>
      </c>
      <c r="AZ22" s="65">
        <v>2</v>
      </c>
      <c r="BA22" s="64"/>
      <c r="BB22" s="66">
        <v>2</v>
      </c>
      <c r="BC22" s="65">
        <v>1</v>
      </c>
      <c r="BD22" s="65">
        <v>2</v>
      </c>
      <c r="BE22" s="64"/>
      <c r="BF22" s="66">
        <v>2</v>
      </c>
      <c r="BG22" s="65">
        <v>2</v>
      </c>
      <c r="BH22" s="65">
        <v>2</v>
      </c>
      <c r="BI22" s="64"/>
      <c r="BJ22" s="66">
        <v>2</v>
      </c>
      <c r="BK22" s="65">
        <v>3</v>
      </c>
      <c r="BL22" s="65">
        <v>2</v>
      </c>
      <c r="BM22" s="64"/>
      <c r="BN22" s="66"/>
      <c r="BO22" s="65"/>
      <c r="BP22" s="65"/>
      <c r="BQ22" s="64"/>
      <c r="BR22" s="66"/>
      <c r="BS22" s="65"/>
      <c r="BT22" s="65"/>
      <c r="BU22" s="64"/>
      <c r="BV22" s="66"/>
      <c r="BW22" s="65"/>
      <c r="BX22" s="65"/>
      <c r="BY22" s="64"/>
      <c r="BZ22" s="66"/>
      <c r="CA22" s="65"/>
      <c r="CB22" s="65"/>
      <c r="CC22" s="64"/>
      <c r="CD22" s="66"/>
      <c r="CE22" s="65"/>
      <c r="CF22" s="65"/>
      <c r="CG22" s="64"/>
      <c r="CH22" s="66"/>
      <c r="CI22" s="65"/>
      <c r="CJ22" s="65"/>
      <c r="CK22" s="64"/>
      <c r="CL22" s="66"/>
      <c r="CM22" s="65"/>
      <c r="CN22" s="65"/>
      <c r="CO22" s="64"/>
      <c r="CP22" s="66"/>
      <c r="CQ22" s="65"/>
      <c r="CR22" s="65"/>
      <c r="CS22" s="64"/>
      <c r="CT22" s="66"/>
      <c r="CU22" s="65"/>
      <c r="CV22" s="65"/>
      <c r="CW22" s="64"/>
      <c r="CX22" s="63">
        <f>SUM(B22:CW22)</f>
        <v>96</v>
      </c>
      <c r="CY22" s="62"/>
      <c r="CZ22" s="61">
        <f>CX22/$CY$5</f>
        <v>2</v>
      </c>
      <c r="DA22" s="60">
        <f>CX22-$CY$5</f>
        <v>48</v>
      </c>
      <c r="DB22" s="59">
        <f>COUNTIF(B22:CW22,"=1")</f>
        <v>11</v>
      </c>
      <c r="DC22" s="58">
        <f>IF(DB22=0,0,DB22/$CY$5)</f>
        <v>0.22916666666666666</v>
      </c>
      <c r="DD22" s="58">
        <f>IF(DA22=0,0,DA22/$CY$5)</f>
        <v>1</v>
      </c>
      <c r="DE22" s="57">
        <v>18</v>
      </c>
    </row>
    <row r="23" spans="1:108" ht="24.75" customHeight="1">
      <c r="A23" s="56" t="s">
        <v>76</v>
      </c>
      <c r="B23" s="55">
        <f>SUM(B5:B22)</f>
        <v>21</v>
      </c>
      <c r="C23" s="34">
        <f>SUM(C5:C22)</f>
        <v>22</v>
      </c>
      <c r="D23" s="34">
        <f>SUM(D5:D22)</f>
        <v>26</v>
      </c>
      <c r="E23" s="54">
        <f>SUM(E5:E22)</f>
        <v>0</v>
      </c>
      <c r="F23" s="55">
        <f>SUM(F5:F22)</f>
        <v>24</v>
      </c>
      <c r="G23" s="34">
        <f>SUM(G5:G22)</f>
        <v>24</v>
      </c>
      <c r="H23" s="34">
        <f>SUM(H5:H22)</f>
        <v>25</v>
      </c>
      <c r="I23" s="54">
        <f>SUM(I5:I22)</f>
        <v>0</v>
      </c>
      <c r="J23" s="55">
        <f>SUM(J5:J22)</f>
        <v>30</v>
      </c>
      <c r="K23" s="34">
        <f>SUM(K5:K22)</f>
        <v>27</v>
      </c>
      <c r="L23" s="34">
        <f>SUM(L5:L22)</f>
        <v>25</v>
      </c>
      <c r="M23" s="54">
        <f>SUM(M5:M22)</f>
        <v>0</v>
      </c>
      <c r="N23" s="55">
        <f>SUM(N5:N22)</f>
        <v>29</v>
      </c>
      <c r="O23" s="34">
        <f>SUM(O5:O22)</f>
        <v>26</v>
      </c>
      <c r="P23" s="34">
        <f>SUM(P5:P22)</f>
        <v>25</v>
      </c>
      <c r="Q23" s="54">
        <f>SUM(Q5:Q22)</f>
        <v>0</v>
      </c>
      <c r="R23" s="55">
        <f>SUM(R5:R22)</f>
        <v>31</v>
      </c>
      <c r="S23" s="34">
        <f>SUM(S5:S22)</f>
        <v>26</v>
      </c>
      <c r="T23" s="34">
        <f>SUM(T5:T22)</f>
        <v>28</v>
      </c>
      <c r="U23" s="54">
        <f>SUM(U5:U22)</f>
        <v>0</v>
      </c>
      <c r="V23" s="55">
        <f>SUM(V5:V22)</f>
        <v>38</v>
      </c>
      <c r="W23" s="34">
        <f>SUM(W5:W22)</f>
        <v>32</v>
      </c>
      <c r="X23" s="34">
        <f>SUM(X5:X22)</f>
        <v>36</v>
      </c>
      <c r="Y23" s="54">
        <f>SUM(Y5:Y22)</f>
        <v>0</v>
      </c>
      <c r="Z23" s="55">
        <f>SUM(Z5:Z22)</f>
        <v>20</v>
      </c>
      <c r="AA23" s="34">
        <f>SUM(AA5:AA22)</f>
        <v>25</v>
      </c>
      <c r="AB23" s="34">
        <f>SUM(AB5:AB22)</f>
        <v>24</v>
      </c>
      <c r="AC23" s="54">
        <f>SUM(AC5:AC22)</f>
        <v>0</v>
      </c>
      <c r="AD23" s="55">
        <f>SUM(AD5:AD22)</f>
        <v>24</v>
      </c>
      <c r="AE23" s="34">
        <f>SUM(AE5:AE22)</f>
        <v>27</v>
      </c>
      <c r="AF23" s="34">
        <f>SUM(AF5:AF22)</f>
        <v>22</v>
      </c>
      <c r="AG23" s="54">
        <f>SUM(AG5:AG22)</f>
        <v>0</v>
      </c>
      <c r="AH23" s="55">
        <f>SUM(AH5:AH22)</f>
        <v>25</v>
      </c>
      <c r="AI23" s="34">
        <f>SUM(AI5:AI22)</f>
        <v>23</v>
      </c>
      <c r="AJ23" s="34">
        <f>SUM(AJ5:AJ22)</f>
        <v>35</v>
      </c>
      <c r="AK23" s="54">
        <f>SUM(AK5:AK22)</f>
        <v>0</v>
      </c>
      <c r="AL23" s="55">
        <f>SUM(AL5:AL22)</f>
        <v>24</v>
      </c>
      <c r="AM23" s="34">
        <f>SUM(AM5:AM22)</f>
        <v>33</v>
      </c>
      <c r="AN23" s="34">
        <f>SUM(AN5:AN22)</f>
        <v>29</v>
      </c>
      <c r="AO23" s="54">
        <f>SUM(AO5:AO22)</f>
        <v>0</v>
      </c>
      <c r="AP23" s="55">
        <f>SUM(AP5:AP22)</f>
        <v>29</v>
      </c>
      <c r="AQ23" s="34">
        <f>SUM(AQ5:AQ22)</f>
        <v>29</v>
      </c>
      <c r="AR23" s="34">
        <f>SUM(AR5:AR22)</f>
        <v>31</v>
      </c>
      <c r="AS23" s="54">
        <f>SUM(AS5:AS22)</f>
        <v>0</v>
      </c>
      <c r="AT23" s="55">
        <f>SUM(AT5:AT22)</f>
        <v>23</v>
      </c>
      <c r="AU23" s="34">
        <f>SUM(AU5:AU22)</f>
        <v>26</v>
      </c>
      <c r="AV23" s="34">
        <f>SUM(AV5:AV22)</f>
        <v>25</v>
      </c>
      <c r="AW23" s="54">
        <f>SUM(AW5:AW22)</f>
        <v>0</v>
      </c>
      <c r="AX23" s="55">
        <f>SUM(AX5:AX22)</f>
        <v>27</v>
      </c>
      <c r="AY23" s="34">
        <f>SUM(AY5:AY22)</f>
        <v>24</v>
      </c>
      <c r="AZ23" s="34">
        <f>SUM(AZ5:AZ22)</f>
        <v>32</v>
      </c>
      <c r="BA23" s="54">
        <f>SUM(BA5:BA22)</f>
        <v>0</v>
      </c>
      <c r="BB23" s="55">
        <f>SUM(BB5:BB22)</f>
        <v>25</v>
      </c>
      <c r="BC23" s="34">
        <f>SUM(BC5:BC22)</f>
        <v>31</v>
      </c>
      <c r="BD23" s="34">
        <f>SUM(BD5:BD22)</f>
        <v>28</v>
      </c>
      <c r="BE23" s="54">
        <f>SUM(BE5:BE22)</f>
        <v>0</v>
      </c>
      <c r="BF23" s="55">
        <f>SUM(BF5:BF22)</f>
        <v>33</v>
      </c>
      <c r="BG23" s="34">
        <f>SUM(BG5:BG22)</f>
        <v>35</v>
      </c>
      <c r="BH23" s="34">
        <f>SUM(BH5:BH22)</f>
        <v>34</v>
      </c>
      <c r="BI23" s="54">
        <f>SUM(BI5:BI22)</f>
        <v>0</v>
      </c>
      <c r="BJ23" s="55">
        <f>SUM(BJ5:BJ22)</f>
        <v>34</v>
      </c>
      <c r="BK23" s="34">
        <f>SUM(BK5:BK22)</f>
        <v>37</v>
      </c>
      <c r="BL23" s="34">
        <f>SUM(BL5:BL22)</f>
        <v>32</v>
      </c>
      <c r="BM23" s="54">
        <f>SUM(BM5:BM22)</f>
        <v>0</v>
      </c>
      <c r="BN23" s="55">
        <f>SUM(BN5:BN22)</f>
        <v>0</v>
      </c>
      <c r="BO23" s="34">
        <f>SUM(BO5:BO22)</f>
        <v>0</v>
      </c>
      <c r="BP23" s="34">
        <f>SUM(BP5:BP22)</f>
        <v>0</v>
      </c>
      <c r="BQ23" s="54">
        <f>SUM(BQ5:BQ22)</f>
        <v>0</v>
      </c>
      <c r="BR23" s="55">
        <f>SUM(BR5:BR22)</f>
        <v>0</v>
      </c>
      <c r="BS23" s="34">
        <f>SUM(BS5:BS22)</f>
        <v>0</v>
      </c>
      <c r="BT23" s="34">
        <f>SUM(BT5:BT22)</f>
        <v>0</v>
      </c>
      <c r="BU23" s="54">
        <f>SUM(BU5:BU22)</f>
        <v>0</v>
      </c>
      <c r="BV23" s="55">
        <f>SUM(BV5:BV22)</f>
        <v>0</v>
      </c>
      <c r="BW23" s="34">
        <f>SUM(BW5:BW22)</f>
        <v>0</v>
      </c>
      <c r="BX23" s="34">
        <f>SUM(BX5:BX22)</f>
        <v>0</v>
      </c>
      <c r="BY23" s="54">
        <f>SUM(BY5:BY22)</f>
        <v>0</v>
      </c>
      <c r="BZ23" s="55">
        <f>SUM(BZ5:BZ22)</f>
        <v>0</v>
      </c>
      <c r="CA23" s="34">
        <f>SUM(CA5:CA22)</f>
        <v>0</v>
      </c>
      <c r="CB23" s="34">
        <f>SUM(CB5:CB22)</f>
        <v>0</v>
      </c>
      <c r="CC23" s="54">
        <f>SUM(CC5:CC22)</f>
        <v>0</v>
      </c>
      <c r="CD23" s="55">
        <f>SUM(CD5:CD22)</f>
        <v>0</v>
      </c>
      <c r="CE23" s="34">
        <f>SUM(CE5:CE22)</f>
        <v>0</v>
      </c>
      <c r="CF23" s="34">
        <f>SUM(CF5:CF22)</f>
        <v>0</v>
      </c>
      <c r="CG23" s="54">
        <f>SUM(CG5:CG22)</f>
        <v>0</v>
      </c>
      <c r="CH23" s="55">
        <f>SUM(CH5:CH22)</f>
        <v>0</v>
      </c>
      <c r="CI23" s="34">
        <f>SUM(CI5:CI22)</f>
        <v>0</v>
      </c>
      <c r="CJ23" s="34">
        <f>SUM(CJ5:CJ22)</f>
        <v>0</v>
      </c>
      <c r="CK23" s="54">
        <f>SUM(CK5:CK22)</f>
        <v>0</v>
      </c>
      <c r="CL23" s="55">
        <f>SUM(CL5:CL22)</f>
        <v>0</v>
      </c>
      <c r="CM23" s="34">
        <f>SUM(CM5:CM22)</f>
        <v>0</v>
      </c>
      <c r="CN23" s="34">
        <f>SUM(CN5:CN22)</f>
        <v>0</v>
      </c>
      <c r="CO23" s="54">
        <f>SUM(CO5:CO22)</f>
        <v>0</v>
      </c>
      <c r="CP23" s="55">
        <f>SUM(CP5:CP22)</f>
        <v>0</v>
      </c>
      <c r="CQ23" s="34">
        <f>SUM(CQ5:CQ22)</f>
        <v>0</v>
      </c>
      <c r="CR23" s="34">
        <f>SUM(CR5:CR22)</f>
        <v>0</v>
      </c>
      <c r="CS23" s="54">
        <f>SUM(CS5:CS22)</f>
        <v>0</v>
      </c>
      <c r="CT23" s="53">
        <f>SUM(CT5:CT22)</f>
        <v>0</v>
      </c>
      <c r="CU23" s="52">
        <f>SUM(CU5:CU22)</f>
        <v>0</v>
      </c>
      <c r="CV23" s="52">
        <f>SUM(CV5:CV22)</f>
        <v>0</v>
      </c>
      <c r="CW23" s="51">
        <f>SUM(CW5:CW22)</f>
        <v>0</v>
      </c>
      <c r="CX23" s="50">
        <f>SUM(CX5:CX22)</f>
        <v>1341</v>
      </c>
      <c r="CY23" s="50"/>
      <c r="CZ23" s="49">
        <f>CX23/$CY$5</f>
        <v>27.9375</v>
      </c>
      <c r="DA23" s="48">
        <f>SUM(DA5:DA22)</f>
        <v>477</v>
      </c>
      <c r="DB23" s="48">
        <f>SUM(DB5:DB22)</f>
        <v>494</v>
      </c>
      <c r="DC23" s="47"/>
      <c r="DD23" s="47"/>
    </row>
    <row r="24" spans="1:69" ht="24.75" customHeight="1">
      <c r="A24" s="46"/>
      <c r="B24" s="45">
        <f>SUM(B23:E23)</f>
        <v>69</v>
      </c>
      <c r="C24" s="45"/>
      <c r="D24" s="45"/>
      <c r="E24" s="44"/>
      <c r="F24" s="45">
        <f>SUM(F23:I23)</f>
        <v>73</v>
      </c>
      <c r="G24" s="45"/>
      <c r="H24" s="45"/>
      <c r="I24" s="44"/>
      <c r="J24" s="45">
        <f>SUM(J23:M23)</f>
        <v>82</v>
      </c>
      <c r="K24" s="45"/>
      <c r="L24" s="45"/>
      <c r="M24" s="44"/>
      <c r="N24" s="45">
        <f>SUM(N23:Q23)</f>
        <v>80</v>
      </c>
      <c r="O24" s="45"/>
      <c r="P24" s="45"/>
      <c r="Q24" s="44"/>
      <c r="R24" s="45">
        <f>SUM(R23:U23)</f>
        <v>85</v>
      </c>
      <c r="S24" s="45"/>
      <c r="T24" s="45"/>
      <c r="U24" s="44"/>
      <c r="V24" s="45">
        <f>SUM(V23:Y23)</f>
        <v>106</v>
      </c>
      <c r="W24" s="45"/>
      <c r="X24" s="45"/>
      <c r="Y24" s="44"/>
      <c r="Z24" s="45">
        <f>SUM(Z23:AC23)</f>
        <v>69</v>
      </c>
      <c r="AA24" s="45"/>
      <c r="AB24" s="45"/>
      <c r="AC24" s="44"/>
      <c r="AD24" s="45">
        <f>SUM(AD23:AG23)</f>
        <v>73</v>
      </c>
      <c r="AE24" s="45"/>
      <c r="AF24" s="45"/>
      <c r="AG24" s="44"/>
      <c r="AH24" s="45">
        <f>SUM(AH23:AK23)</f>
        <v>83</v>
      </c>
      <c r="AI24" s="45"/>
      <c r="AJ24" s="45"/>
      <c r="AK24" s="44"/>
      <c r="AL24" s="45">
        <f>SUM(AL23:AO23)</f>
        <v>86</v>
      </c>
      <c r="AM24" s="45"/>
      <c r="AN24" s="45"/>
      <c r="AO24" s="44"/>
      <c r="AP24" s="45">
        <f>SUM(AP23:AS23)</f>
        <v>89</v>
      </c>
      <c r="AQ24" s="45"/>
      <c r="AR24" s="45"/>
      <c r="AS24" s="44"/>
      <c r="AT24" s="45">
        <f>SUM(AT23:AW23)</f>
        <v>74</v>
      </c>
      <c r="AU24" s="45"/>
      <c r="AV24" s="45"/>
      <c r="AW24" s="44"/>
      <c r="AX24" s="45">
        <f>SUM(AX23:BA23)</f>
        <v>83</v>
      </c>
      <c r="AY24" s="45"/>
      <c r="AZ24" s="45"/>
      <c r="BA24" s="44"/>
      <c r="BB24" s="45">
        <f>SUM(BB23:BE23)</f>
        <v>84</v>
      </c>
      <c r="BC24" s="45"/>
      <c r="BD24" s="45"/>
      <c r="BE24" s="44"/>
      <c r="BF24" s="45">
        <f>SUM(BF23:BI23)</f>
        <v>102</v>
      </c>
      <c r="BG24" s="45"/>
      <c r="BH24" s="45"/>
      <c r="BI24" s="44"/>
      <c r="BJ24" s="45">
        <f>SUM(BJ23:BM23)</f>
        <v>103</v>
      </c>
      <c r="BK24" s="45"/>
      <c r="BL24" s="45"/>
      <c r="BM24" s="44"/>
      <c r="BN24" s="94"/>
      <c r="BO24" s="93"/>
      <c r="BP24" s="93"/>
      <c r="BQ24" s="92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16">
    <mergeCell ref="AL24:AO24"/>
    <mergeCell ref="AP24:AS24"/>
    <mergeCell ref="R24:U24"/>
    <mergeCell ref="V24:Y24"/>
    <mergeCell ref="Z24:AC24"/>
    <mergeCell ref="BJ24:BM24"/>
    <mergeCell ref="AT24:AW24"/>
    <mergeCell ref="AX24:BA24"/>
    <mergeCell ref="BB24:BE24"/>
    <mergeCell ref="BF24:BI24"/>
    <mergeCell ref="AD24:AG24"/>
    <mergeCell ref="AH24:AK24"/>
    <mergeCell ref="B24:E24"/>
    <mergeCell ref="F24:I24"/>
    <mergeCell ref="J24:M24"/>
    <mergeCell ref="N24:Q24"/>
  </mergeCells>
  <conditionalFormatting sqref="B5:CW22">
    <cfRule type="expression" priority="1" dxfId="1" stopIfTrue="1">
      <formula>IF(B5=1,1)</formula>
    </cfRule>
    <cfRule type="expression" priority="2" dxfId="0" stopIfTrue="1">
      <formula>IF(B5&gt;1,1)</formula>
    </cfRule>
  </conditionalFormatting>
  <printOptions/>
  <pageMargins left="0.3937007874015748" right="0.3937007874015748" top="0.3937007874015748" bottom="0.3937007874015748" header="0.5118110236220472" footer="0.11811023622047245"/>
  <pageSetup fitToHeight="1" fitToWidth="1" horizontalDpi="300" verticalDpi="300" orientation="landscape" paperSize="9" scale="29" r:id="rId2"/>
  <headerFooter alignWithMargins="0">
    <oddFooter>&amp;R&amp;8A. Reese, &amp;F,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Peter Tabor</cp:lastModifiedBy>
  <cp:lastPrinted>2008-10-18T16:16:46Z</cp:lastPrinted>
  <dcterms:created xsi:type="dcterms:W3CDTF">2004-10-23T05:12:33Z</dcterms:created>
  <dcterms:modified xsi:type="dcterms:W3CDTF">2019-06-05T15:37:40Z</dcterms:modified>
  <cp:category/>
  <cp:version/>
  <cp:contentType/>
  <cp:contentStatus/>
</cp:coreProperties>
</file>