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<sst xmlns="http://schemas.openxmlformats.org/spreadsheetml/2006/main" count="896" uniqueCount="271">
  <si>
    <t>Bernd</t>
  </si>
  <si>
    <t>Lenk</t>
  </si>
  <si>
    <t>Pondruff</t>
  </si>
  <si>
    <t>Hans-Joachim</t>
  </si>
  <si>
    <t>Wilfried</t>
  </si>
  <si>
    <t>Volker</t>
  </si>
  <si>
    <t>Hellmut</t>
  </si>
  <si>
    <t>Greiffendorf</t>
  </si>
  <si>
    <t>Olaf</t>
  </si>
  <si>
    <t>Dammann</t>
  </si>
  <si>
    <t>Bogdahn</t>
  </si>
  <si>
    <t>Tabor</t>
  </si>
  <si>
    <t>Markus</t>
  </si>
  <si>
    <t>Theo</t>
  </si>
  <si>
    <t>Eisermann</t>
  </si>
  <si>
    <t>H</t>
  </si>
  <si>
    <t>Sven</t>
  </si>
  <si>
    <t>Maik</t>
  </si>
  <si>
    <t>Sascha</t>
  </si>
  <si>
    <t>Wilbrand</t>
  </si>
  <si>
    <t>Battling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</si>
  <si>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</si>
  <si>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</si>
  <si>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</si>
  <si>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</si>
  <si>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</si>
  <si>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</si>
  <si>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</si>
  <si>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</si>
  <si>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</si>
  <si>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</si>
  <si>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</si>
  <si>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</si>
  <si>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</si>
  <si>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</si>
  <si>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</si>
  <si>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</si>
  <si>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</si>
  <si>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</si>
  <si>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</si>
  <si>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</si>
  <si>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</si>
  <si>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</si>
  <si>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</si>
  <si>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</si>
  <si>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</si>
  <si>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4 : 6</t>
  </si>
  <si>
    <t>Gesamtstand</t>
  </si>
  <si>
    <t>Mannschaft des Tages</t>
  </si>
  <si>
    <t>Schlag pro Bahn (6er-Mannschaft)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</si>
  <si>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</si>
  <si>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</si>
  <si>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</si>
  <si>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</si>
  <si>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</si>
  <si>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</si>
  <si>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</si>
  <si>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</si>
  <si>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</si>
  <si>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Doppelwelle</t>
  </si>
  <si>
    <t>Schleife</t>
  </si>
  <si>
    <t>2 : 8</t>
  </si>
  <si>
    <t>0 : 10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</si>
  <si>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</si>
  <si>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</si>
  <si>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</si>
  <si>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</si>
  <si>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</si>
  <si>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</si>
  <si>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</si>
  <si>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</si>
  <si>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</si>
  <si>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</si>
  <si>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</si>
  <si>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</si>
  <si>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</si>
  <si>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</si>
  <si>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</si>
  <si>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</si>
  <si>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</si>
  <si>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</si>
  <si>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</si>
  <si>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Marie-Luise</t>
  </si>
  <si>
    <t>Jezierski</t>
  </si>
  <si>
    <t>Renate</t>
  </si>
  <si>
    <t>Frank</t>
  </si>
  <si>
    <t>Becker</t>
  </si>
  <si>
    <t>Klein</t>
  </si>
  <si>
    <t>Fuchs</t>
  </si>
  <si>
    <t>Koll</t>
  </si>
  <si>
    <t>Heike</t>
  </si>
  <si>
    <t>Dunker</t>
  </si>
  <si>
    <t>Schmidt</t>
  </si>
  <si>
    <t>D</t>
  </si>
  <si>
    <t>Paul</t>
  </si>
  <si>
    <t>Werner</t>
  </si>
  <si>
    <t>Helmut</t>
  </si>
  <si>
    <t>Norbert</t>
  </si>
  <si>
    <t>Rolf</t>
  </si>
  <si>
    <t>Wolfgang</t>
  </si>
  <si>
    <t>Alfred</t>
  </si>
  <si>
    <t>Peter</t>
  </si>
  <si>
    <t>Karl-Heinz</t>
  </si>
  <si>
    <t>Reinhold</t>
  </si>
  <si>
    <t>Max</t>
  </si>
  <si>
    <t>Günter</t>
  </si>
  <si>
    <t>Klaus</t>
  </si>
  <si>
    <t>Inck</t>
  </si>
  <si>
    <t>Alwine</t>
  </si>
  <si>
    <t>Heven</t>
  </si>
  <si>
    <t>MGC Heven 1</t>
  </si>
  <si>
    <t>10 : 0</t>
  </si>
  <si>
    <t>Versetzung</t>
  </si>
  <si>
    <t>Brücke</t>
  </si>
  <si>
    <t>Rohrhügel</t>
  </si>
  <si>
    <t>Vulkan</t>
  </si>
  <si>
    <t>MC 62 Lüdenscheid</t>
  </si>
  <si>
    <t>Bomblies</t>
  </si>
  <si>
    <t>Manfred</t>
  </si>
  <si>
    <t>Foy</t>
  </si>
  <si>
    <t>Anna</t>
  </si>
  <si>
    <t>Kalhöfer</t>
  </si>
  <si>
    <t>Liz.</t>
  </si>
  <si>
    <t>Pyramiden</t>
  </si>
  <si>
    <t>Passagen</t>
  </si>
  <si>
    <t>René</t>
  </si>
  <si>
    <t>SW2</t>
  </si>
  <si>
    <t>SW1</t>
  </si>
  <si>
    <t>Etienne</t>
  </si>
  <si>
    <t>SM2</t>
  </si>
  <si>
    <t>Hermann</t>
  </si>
  <si>
    <t>Wolff</t>
  </si>
  <si>
    <t>Friedel</t>
  </si>
  <si>
    <t>Maesel</t>
  </si>
  <si>
    <t>Strunk</t>
  </si>
  <si>
    <t>Zeisler</t>
  </si>
  <si>
    <t>SM1</t>
  </si>
  <si>
    <t>Mörchen</t>
  </si>
  <si>
    <t>Carsten</t>
  </si>
  <si>
    <t>Köthe</t>
  </si>
  <si>
    <t>Christa</t>
  </si>
  <si>
    <t>Gabriele</t>
  </si>
  <si>
    <t>Christina</t>
  </si>
  <si>
    <t>Gawlig</t>
  </si>
  <si>
    <t>Walter</t>
  </si>
  <si>
    <t>Lütje</t>
  </si>
  <si>
    <t>Jan Hendrik</t>
  </si>
  <si>
    <t>Winfried</t>
  </si>
  <si>
    <t>Lüttenberg</t>
  </si>
  <si>
    <t>David</t>
  </si>
  <si>
    <t>SCHM</t>
  </si>
  <si>
    <t>Timo</t>
  </si>
  <si>
    <t>Margot</t>
  </si>
  <si>
    <t>Fritzenkötter</t>
  </si>
  <si>
    <t>Dietmar</t>
  </si>
  <si>
    <t>Claudia</t>
  </si>
  <si>
    <t>Lemm</t>
  </si>
  <si>
    <t>Britta</t>
  </si>
  <si>
    <t>Isenberg</t>
  </si>
  <si>
    <t>Schleich</t>
  </si>
  <si>
    <t>JW</t>
  </si>
  <si>
    <t>Melanie</t>
  </si>
  <si>
    <t>Büscher</t>
  </si>
  <si>
    <t>Heese</t>
  </si>
  <si>
    <t>Karl</t>
  </si>
  <si>
    <t>Klaus-Peter</t>
  </si>
  <si>
    <t>Hogrebe</t>
  </si>
  <si>
    <t>Schulz</t>
  </si>
  <si>
    <t>Andreas</t>
  </si>
  <si>
    <t>Josef-Michael</t>
  </si>
  <si>
    <t>Becherer</t>
  </si>
  <si>
    <t>Thomas</t>
  </si>
  <si>
    <t>Kaiser</t>
  </si>
  <si>
    <t>Vogt</t>
  </si>
  <si>
    <t>Torsten</t>
  </si>
  <si>
    <t>Badziong</t>
  </si>
  <si>
    <t>Ralf</t>
  </si>
  <si>
    <t>Wiegner</t>
  </si>
  <si>
    <t>Sebastian</t>
  </si>
  <si>
    <t>Ziegler</t>
  </si>
  <si>
    <t>Steinke</t>
  </si>
  <si>
    <t>Marcel</t>
  </si>
  <si>
    <t>Schilling</t>
  </si>
  <si>
    <t>Pascal</t>
  </si>
  <si>
    <t>Maurice</t>
  </si>
  <si>
    <t>JM</t>
  </si>
  <si>
    <t>Ilse</t>
  </si>
  <si>
    <t>Paffrath</t>
  </si>
  <si>
    <t>Miniatur-Golf-Club Heven</t>
  </si>
  <si>
    <t>Edith</t>
  </si>
  <si>
    <t>Ruff</t>
  </si>
  <si>
    <t>Bärbel</t>
  </si>
  <si>
    <t>Neumann</t>
  </si>
  <si>
    <t>Wickel-Paffrath</t>
  </si>
  <si>
    <t>Daniela</t>
  </si>
  <si>
    <t>Horst</t>
  </si>
  <si>
    <t>Vollner</t>
  </si>
  <si>
    <t>Siegfried</t>
  </si>
  <si>
    <t>Joachim</t>
  </si>
  <si>
    <t>Rautenberg</t>
  </si>
  <si>
    <t>Wickel</t>
  </si>
  <si>
    <t>Schröder</t>
  </si>
  <si>
    <t>Bettina</t>
  </si>
  <si>
    <t>Brakhage</t>
  </si>
  <si>
    <t>Annett</t>
  </si>
  <si>
    <t>Unger</t>
  </si>
  <si>
    <t>Andrea</t>
  </si>
  <si>
    <t>Gröner</t>
  </si>
  <si>
    <t>Winkler</t>
  </si>
  <si>
    <t>Reßler</t>
  </si>
  <si>
    <t>Biskup</t>
  </si>
  <si>
    <t>Köhler</t>
  </si>
  <si>
    <t>Marco</t>
  </si>
  <si>
    <t>Gäbelein</t>
  </si>
  <si>
    <t>Tobias</t>
  </si>
  <si>
    <t>Brokmann</t>
  </si>
  <si>
    <t>Philipp</t>
  </si>
  <si>
    <t>Loyek</t>
  </si>
  <si>
    <t>El-Jichi</t>
  </si>
  <si>
    <t>Cedric</t>
  </si>
  <si>
    <t>Robin</t>
  </si>
  <si>
    <t>Pfeiffer</t>
  </si>
  <si>
    <t>Merk</t>
  </si>
  <si>
    <t>MGC "AS" Witten 1963</t>
  </si>
  <si>
    <t>MSF Brilon</t>
  </si>
  <si>
    <t>MGC Horn-Bad Meinberg</t>
  </si>
  <si>
    <t>Spieler</t>
  </si>
  <si>
    <t>Ergebnis</t>
  </si>
  <si>
    <t>Auswechselungen:</t>
  </si>
  <si>
    <t>MSF Brilon 1</t>
  </si>
  <si>
    <t>MC 62 Lüdenscheid 2</t>
  </si>
  <si>
    <t>MGC Horn-Bad Meinberg 1</t>
  </si>
  <si>
    <t>Brilon</t>
  </si>
  <si>
    <t>Lüdensch. 1</t>
  </si>
  <si>
    <t>Lüdensch. 2</t>
  </si>
  <si>
    <t>Bad Meinb.</t>
  </si>
  <si>
    <t>Hickert</t>
  </si>
  <si>
    <t xml:space="preserve"> </t>
  </si>
  <si>
    <t>Labyrinth</t>
  </si>
  <si>
    <t>Danny</t>
  </si>
  <si>
    <t>Scheliga</t>
  </si>
  <si>
    <t>8 : 2</t>
  </si>
  <si>
    <t>6 : 4</t>
  </si>
  <si>
    <t>Tillman</t>
  </si>
  <si>
    <t>Götsch</t>
  </si>
  <si>
    <t>???</t>
  </si>
  <si>
    <t>Pfeifer</t>
  </si>
  <si>
    <t>angef.</t>
  </si>
  <si>
    <t>Wippe</t>
  </si>
  <si>
    <t>V</t>
  </si>
  <si>
    <t>Sandkasten</t>
  </si>
  <si>
    <t>Radkappen</t>
  </si>
  <si>
    <t>keine</t>
  </si>
  <si>
    <t>35 : 5</t>
  </si>
  <si>
    <t>36 : 4</t>
  </si>
  <si>
    <t>22 : 18</t>
  </si>
  <si>
    <t>10 : 30</t>
  </si>
  <si>
    <t>15: 25</t>
  </si>
  <si>
    <t>2 : 38</t>
  </si>
  <si>
    <t>Pondruff, Klaus</t>
  </si>
  <si>
    <t>Foy, Manfred</t>
  </si>
  <si>
    <t>Wilbrand, Sascha</t>
  </si>
  <si>
    <t>Bogdahn, Volker</t>
  </si>
  <si>
    <t>Wickel, Frank</t>
  </si>
  <si>
    <t>Lüttenberg, Winfried</t>
  </si>
  <si>
    <t>Klein, Theo</t>
  </si>
  <si>
    <t>Battling, Jan Hendrik</t>
  </si>
  <si>
    <t>Reßler, Wilfried</t>
  </si>
  <si>
    <t>AS Witten</t>
  </si>
  <si>
    <t>Lüdenscheid</t>
  </si>
  <si>
    <t>Horn-Bad Meinberg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</si>
</sst>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22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6.8515625" style="0" customWidth="1"/>
    <col min="12" max="12" width="6.421875" style="0" bestFit="1" customWidth="1"/>
  </cols>
  <sheetData>
    <row r="1" spans="1:11" ht="12.75">
      <c r="A1" s="23" t="s">
        <v>32</v>
      </c>
      <c r="B1" s="23" t="s">
        <v>33</v>
      </c>
      <c r="C1" s="23" t="s">
        <v>34</v>
      </c>
      <c r="D1" s="23" t="s">
        <v>35</v>
      </c>
      <c r="E1" s="23" t="s">
        <v>36</v>
      </c>
      <c r="F1" s="23" t="s">
        <v>37</v>
      </c>
      <c r="G1" s="23" t="s">
        <v>38</v>
      </c>
      <c r="H1" s="23" t="s">
        <v>31</v>
      </c>
      <c r="I1" s="23" t="s">
        <v>39</v>
      </c>
      <c r="J1" s="23" t="s">
        <v>40</v>
      </c>
      <c r="K1" s="23"/>
    </row>
    <row r="2" spans="1:12" ht="12.75">
      <c r="A2" t="str">
        <f>Eingabe_BS!A2</f>
        <v>MC 62 Lüdenscheid 1</v>
      </c>
      <c r="B2" t="s">
        <v>41</v>
      </c>
      <c r="C2" t="str">
        <f>IF(ISBLANK(J2),K2,CONCATENATE(VLOOKUP(J2,Spielerauswahl!$A$2:$C$203,3,FALSE),", ",VLOOKUP(J2,Spielerauswahl!$A$2:$C$203,2,FALSE)))</f>
        <v>Pondruff, Klaus</v>
      </c>
      <c r="D2">
        <f>Eingabe_BS!B$22</f>
        <v>25</v>
      </c>
      <c r="E2">
        <f>Eingabe_BS!C$22</f>
        <v>25</v>
      </c>
      <c r="F2">
        <f>Eingabe_BS!D$22</f>
        <v>23</v>
      </c>
      <c r="G2">
        <f>Eingabe_BS!E$22</f>
        <v>21</v>
      </c>
      <c r="H2">
        <f aca="true" t="shared" si="0" ref="H2:H7">IF(OR(C2=", ",C2=""),"",SUM(D2:G2))</f>
        <v>94</v>
      </c>
      <c r="I2" t="str">
        <f>IF(OR(C2=", ",C2=""),"",IF(G2&gt;0,CONCATENATE(MAX(D2:G2)-MIN(D2:G2)," / ",SMALL(D2:G2,3)-SMALL(D2:G2,2)),IF(F2&gt;0,MAX(D2:F2)-MIN(D2:F2),MAX(D2:E2)-MIN(D2,E2))))</f>
        <v>4 / 2</v>
      </c>
      <c r="J2">
        <v>4095</v>
      </c>
      <c r="K2" s="34"/>
      <c r="L2" s="34" t="str">
        <f>IF(ISBLANK(J2),"",VLOOKUP(J2,Spielerauswahl!$A$2:$E$203,5,FALSE))</f>
        <v>SM2</v>
      </c>
    </row>
    <row r="3" spans="1:13" ht="12.75">
      <c r="A3" t="str">
        <f>A2</f>
        <v>MC 62 Lüdenscheid 1</v>
      </c>
      <c r="B3" t="s">
        <v>41</v>
      </c>
      <c r="C3" t="str">
        <f>IF(ISBLANK(J3),K3,CONCATENATE(VLOOKUP(J3,Spielerauswahl!$A$2:$C$203,3,FALSE),", ",VLOOKUP(J3,Spielerauswahl!$A$2:$C$203,2,FALSE)))</f>
        <v>Foy, Manfred</v>
      </c>
      <c r="D3">
        <f>Eingabe_BS!G$22</f>
        <v>25</v>
      </c>
      <c r="E3">
        <f>Eingabe_BS!H$22</f>
        <v>26</v>
      </c>
      <c r="F3">
        <f>Eingabe_BS!I$22</f>
        <v>21</v>
      </c>
      <c r="G3">
        <f>Eingabe_BS!J$22</f>
        <v>23</v>
      </c>
      <c r="H3">
        <f t="shared" si="0"/>
        <v>95</v>
      </c>
      <c r="I3" t="str">
        <f aca="true" t="shared" si="1" ref="I3:I19">IF(OR(C3=", ",C3=""),"",IF(G3&gt;0,CONCATENATE(MAX(D3:G3)-MIN(D3:G3)," / ",SMALL(D3:G3,3)-SMALL(D3:G3,2)),IF(F3&gt;0,MAX(D3:F3)-MIN(D3:F3),MAX(D3:E3)-MIN(D3,E3))))</f>
        <v>5 / 2</v>
      </c>
      <c r="J3" s="34">
        <v>44134</v>
      </c>
      <c r="K3" s="34"/>
      <c r="L3" s="34" t="str">
        <f>IF(ISBLANK(J3),"",VLOOKUP(J3,Spielerauswahl!$A$2:$E$203,5,FALSE))</f>
        <v>SM1</v>
      </c>
      <c r="M3" s="34"/>
    </row>
    <row r="4" spans="1:13" ht="12.75">
      <c r="A4" t="str">
        <f aca="true" t="shared" si="2" ref="A4:A19">A3</f>
        <v>MC 62 Lüdenscheid 1</v>
      </c>
      <c r="B4" t="s">
        <v>41</v>
      </c>
      <c r="C4" t="str">
        <f>IF(ISBLANK(J4),K4,CONCATENATE(VLOOKUP(J4,Spielerauswahl!$A$2:$C$203,3,FALSE),", ",VLOOKUP(J4,Spielerauswahl!$A$2:$C$203,2,FALSE)))</f>
        <v>Inck, Alfred</v>
      </c>
      <c r="D4">
        <f>Eingabe_BS!L$22</f>
        <v>25</v>
      </c>
      <c r="E4">
        <f>Eingabe_BS!M$22</f>
        <v>26</v>
      </c>
      <c r="F4">
        <f>Eingabe_BS!N$22</f>
        <v>25</v>
      </c>
      <c r="G4">
        <f>Eingabe_BS!O$22</f>
        <v>21</v>
      </c>
      <c r="H4">
        <f t="shared" si="0"/>
        <v>97</v>
      </c>
      <c r="I4" t="str">
        <f t="shared" si="1"/>
        <v>5 / 0</v>
      </c>
      <c r="J4" s="34">
        <v>26834</v>
      </c>
      <c r="K4" s="34"/>
      <c r="L4" s="34" t="str">
        <f>IF(ISBLANK(J4),"",VLOOKUP(J4,Spielerauswahl!$A$2:$E$203,5,FALSE))</f>
        <v>SM1</v>
      </c>
      <c r="M4" s="34"/>
    </row>
    <row r="5" spans="1:12" ht="12.75">
      <c r="A5" t="str">
        <f t="shared" si="2"/>
        <v>MC 62 Lüdenscheid 1</v>
      </c>
      <c r="B5" t="s">
        <v>41</v>
      </c>
      <c r="C5" t="str">
        <f>IF(ISBLANK(J5),K5,CONCATENATE(VLOOKUP(J5,Spielerauswahl!$A$2:$C$203,3,FALSE),", ",VLOOKUP(J5,Spielerauswahl!$A$2:$C$203,2,FALSE)))</f>
        <v>Wilbrand, Sascha</v>
      </c>
      <c r="D5">
        <f>Eingabe_BS!Q$22</f>
        <v>21</v>
      </c>
      <c r="E5">
        <f>Eingabe_BS!R$22</f>
        <v>27</v>
      </c>
      <c r="F5">
        <f>Eingabe_BS!S$22</f>
        <v>22</v>
      </c>
      <c r="G5">
        <f>Eingabe_BS!T$22</f>
        <v>25</v>
      </c>
      <c r="H5">
        <f t="shared" si="0"/>
        <v>95</v>
      </c>
      <c r="I5" t="str">
        <f t="shared" si="1"/>
        <v>6 / 3</v>
      </c>
      <c r="J5" s="34">
        <v>37443</v>
      </c>
      <c r="K5" s="34"/>
      <c r="L5" s="34" t="str">
        <f>IF(ISBLANK(J5),"",VLOOKUP(J5,Spielerauswahl!$A$2:$E$203,5,FALSE))</f>
        <v>H</v>
      </c>
    </row>
    <row r="6" spans="1:12" ht="12.75">
      <c r="A6" t="str">
        <f t="shared" si="2"/>
        <v>MC 62 Lüdenscheid 1</v>
      </c>
      <c r="B6" t="s">
        <v>41</v>
      </c>
      <c r="C6" t="str">
        <f>IF(ISBLANK(J6),K6,CONCATENATE(VLOOKUP(J6,Spielerauswahl!$A$2:$C$203,3,FALSE),", ",VLOOKUP(J6,Spielerauswahl!$A$2:$C$203,2,FALSE)))</f>
        <v>Bogdahn, Volker</v>
      </c>
      <c r="D6">
        <f>Eingabe_BS!V$22</f>
        <v>22</v>
      </c>
      <c r="E6">
        <f>Eingabe_BS!W$22</f>
        <v>23</v>
      </c>
      <c r="F6">
        <f>Eingabe_BS!X$22</f>
        <v>25</v>
      </c>
      <c r="G6">
        <f>Eingabe_BS!Y$22</f>
        <v>23</v>
      </c>
      <c r="H6">
        <f t="shared" si="0"/>
        <v>93</v>
      </c>
      <c r="I6" t="str">
        <f t="shared" si="1"/>
        <v>3 / 0</v>
      </c>
      <c r="J6" s="34">
        <v>21681</v>
      </c>
      <c r="K6" s="34"/>
      <c r="L6" s="34" t="str">
        <f>IF(ISBLANK(J6),"",VLOOKUP(J6,Spielerauswahl!$A$2:$E$203,5,FALSE))</f>
        <v>SM1</v>
      </c>
    </row>
    <row r="7" spans="1:12" ht="12.75">
      <c r="A7" t="str">
        <f t="shared" si="2"/>
        <v>MC 62 Lüdenscheid 1</v>
      </c>
      <c r="B7" t="s">
        <v>41</v>
      </c>
      <c r="C7" t="str">
        <f>IF(ISBLANK(J7),K7,CONCATENATE(VLOOKUP(J7,Spielerauswahl!$A$2:$C$203,3,FALSE),", ",VLOOKUP(J7,Spielerauswahl!$A$2:$C$203,2,FALSE)))</f>
        <v>Koll, Max</v>
      </c>
      <c r="D7">
        <f>Eingabe_BS!AA$22</f>
        <v>25</v>
      </c>
      <c r="E7">
        <f>Eingabe_BS!AB$22</f>
        <v>25</v>
      </c>
      <c r="F7">
        <f>Eingabe_BS!AC$22</f>
        <v>23</v>
      </c>
      <c r="G7">
        <f>Eingabe_BS!AD$22</f>
        <v>27</v>
      </c>
      <c r="H7">
        <f t="shared" si="0"/>
        <v>100</v>
      </c>
      <c r="I7" t="str">
        <f t="shared" si="1"/>
        <v>4 / 0</v>
      </c>
      <c r="J7" s="34">
        <v>4492</v>
      </c>
      <c r="K7" s="34"/>
      <c r="L7" s="34" t="str">
        <f>IF(ISBLANK(J7),"",VLOOKUP(J7,Spielerauswahl!$A$2:$E$203,5,FALSE))</f>
        <v>SM2</v>
      </c>
    </row>
    <row r="8" spans="1:12" ht="12.75">
      <c r="A8" t="str">
        <f t="shared" si="2"/>
        <v>MC 62 Lüdenscheid 1</v>
      </c>
      <c r="C8" s="23" t="s">
        <v>31</v>
      </c>
      <c r="D8" s="23">
        <f>SUM(D2:D7)</f>
        <v>143</v>
      </c>
      <c r="E8" s="23">
        <f>SUM(E2:E7)</f>
        <v>152</v>
      </c>
      <c r="F8" s="23">
        <f>SUM(F2:F7)</f>
        <v>139</v>
      </c>
      <c r="G8" s="23">
        <f>SUM(G2:G7)</f>
        <v>140</v>
      </c>
      <c r="H8" s="23">
        <f>SUM(D8:G8)</f>
        <v>574</v>
      </c>
      <c r="I8" s="23" t="str">
        <f t="shared" si="1"/>
        <v>13 / 3</v>
      </c>
      <c r="J8" s="34"/>
      <c r="K8" s="34"/>
      <c r="L8" s="34">
        <f>IF(ISBLANK(J8),"",VLOOKUP(J8,Spielerauswahl!$A$2:$E$203,5,FALSE))</f>
      </c>
    </row>
    <row r="9" spans="1:12" ht="12.75">
      <c r="A9" t="str">
        <f t="shared" si="2"/>
        <v>MC 62 Lüdenscheid 1</v>
      </c>
      <c r="B9" t="s">
        <v>28</v>
      </c>
      <c r="C9" t="str">
        <f>IF(ISBLANK(J9),K9,CONCATENATE(VLOOKUP(J9,Spielerauswahl!$A$2:$C$203,3,FALSE),", ",VLOOKUP(J9,Spielerauswahl!$A$2:$C$203,2,FALSE)))</f>
        <v>Dunker, Maik</v>
      </c>
      <c r="D9">
        <f>Eingabe_BS!AF$22</f>
        <v>26</v>
      </c>
      <c r="E9">
        <f>Eingabe_BS!AG$22</f>
        <v>23</v>
      </c>
      <c r="F9">
        <f>Eingabe_BS!AH$22</f>
        <v>28</v>
      </c>
      <c r="G9">
        <f>Eingabe_BS!AI$22</f>
        <v>27</v>
      </c>
      <c r="H9">
        <f aca="true" t="shared" si="3" ref="H9:H19">IF(OR(C9=", ",C9=""),"",SUM(D9:G9))</f>
        <v>104</v>
      </c>
      <c r="I9" t="str">
        <f t="shared" si="1"/>
        <v>5 / 1</v>
      </c>
      <c r="J9" s="34">
        <v>47393</v>
      </c>
      <c r="K9" s="34"/>
      <c r="L9" s="34" t="str">
        <f>IF(ISBLANK(J9),"",VLOOKUP(J9,Spielerauswahl!$A$2:$E$203,5,FALSE))</f>
        <v>H</v>
      </c>
    </row>
    <row r="10" spans="1:12" ht="12.75">
      <c r="A10" t="str">
        <f t="shared" si="2"/>
        <v>MC 62 Lüdenscheid 1</v>
      </c>
      <c r="B10" t="s">
        <v>29</v>
      </c>
      <c r="C10" t="str">
        <f>IF(ISBLANK(J10),K10,CONCATENATE(VLOOKUP(J10,Spielerauswahl!$A$2:$C$203,3,FALSE),", ",VLOOKUP(J10,Spielerauswahl!$A$2:$C$203,2,FALSE)))</f>
        <v>Koll, Renate</v>
      </c>
      <c r="D10">
        <f>Eingabe_BS!AK$22</f>
        <v>36</v>
      </c>
      <c r="E10">
        <f>Eingabe_BS!AL$22</f>
        <v>32</v>
      </c>
      <c r="F10">
        <f>Eingabe_BS!AM$22</f>
        <v>30</v>
      </c>
      <c r="G10">
        <f>Eingabe_BS!AN$22</f>
        <v>35</v>
      </c>
      <c r="H10">
        <f t="shared" si="3"/>
        <v>133</v>
      </c>
      <c r="I10" t="str">
        <f t="shared" si="1"/>
        <v>6 / 3</v>
      </c>
      <c r="J10" s="34">
        <v>36379</v>
      </c>
      <c r="K10" s="34"/>
      <c r="L10" s="34" t="str">
        <f>IF(ISBLANK(J10),"",VLOOKUP(J10,Spielerauswahl!$A$2:$E$203,5,FALSE))</f>
        <v>SW2</v>
      </c>
    </row>
    <row r="11" spans="1:12" ht="12.75" hidden="1">
      <c r="A11" t="str">
        <f t="shared" si="2"/>
        <v>MC 62 Lüdenscheid 1</v>
      </c>
      <c r="B11" t="s">
        <v>29</v>
      </c>
      <c r="C11">
        <f>IF(ISBLANK(J11),K11,CONCATENATE(VLOOKUP(J11,Spielerauswahl!$A$2:$C$203,3,FALSE),", ",VLOOKUP(J11,Spielerauswahl!$A$2:$C$203,2,FALSE)))</f>
        <v>0</v>
      </c>
      <c r="D11">
        <f>Eingabe_BS!AP$22</f>
        <v>0</v>
      </c>
      <c r="E11">
        <f>Eingabe_BS!AQ$22</f>
        <v>0</v>
      </c>
      <c r="F11">
        <f>Eingabe_BS!AR$22</f>
        <v>0</v>
      </c>
      <c r="G11">
        <f>Eingabe_BS!AS$22</f>
        <v>0</v>
      </c>
      <c r="H11">
        <f t="shared" si="3"/>
        <v>0</v>
      </c>
      <c r="I11">
        <f t="shared" si="1"/>
        <v>0</v>
      </c>
      <c r="J11" s="34"/>
      <c r="K11" s="34"/>
      <c r="L11" s="34">
        <f>IF(ISBLANK(J11),"",VLOOKUP(J11,Spielerauswahl!$A$2:$E$203,5,FALSE))</f>
      </c>
    </row>
    <row r="12" spans="1:12" ht="12.75" hidden="1">
      <c r="A12" t="str">
        <f t="shared" si="2"/>
        <v>MC 62 Lüdenscheid 1</v>
      </c>
      <c r="B12" t="s">
        <v>29</v>
      </c>
      <c r="C12">
        <f>IF(ISBLANK(J12),K12,CONCATENATE(VLOOKUP(J12,Spielerauswahl!$A$2:$C$203,3,FALSE),", ",VLOOKUP(J12,Spielerauswahl!$A$2:$C$203,2,FALSE)))</f>
        <v>0</v>
      </c>
      <c r="D12">
        <f>Eingabe_BS!AU$22</f>
        <v>0</v>
      </c>
      <c r="E12">
        <f>Eingabe_BS!AV$22</f>
        <v>0</v>
      </c>
      <c r="F12">
        <f>Eingabe_BS!AW$22</f>
        <v>0</v>
      </c>
      <c r="G12">
        <f>Eingabe_BS!AX$22</f>
        <v>0</v>
      </c>
      <c r="H12">
        <f t="shared" si="3"/>
        <v>0</v>
      </c>
      <c r="I12">
        <f t="shared" si="1"/>
        <v>0</v>
      </c>
      <c r="J12" s="34"/>
      <c r="K12" s="34"/>
      <c r="L12" s="34">
        <f>IF(ISBLANK(J12),"",VLOOKUP(J12,Spielerauswahl!$A$2:$E$203,5,FALSE))</f>
      </c>
    </row>
    <row r="13" spans="1:12" ht="12.75" hidden="1">
      <c r="A13" t="str">
        <f t="shared" si="2"/>
        <v>MC 62 Lüdenscheid 1</v>
      </c>
      <c r="B13" t="s">
        <v>29</v>
      </c>
      <c r="C13">
        <f>IF(ISBLANK(J13),K13,CONCATENATE(VLOOKUP(J13,Spielerauswahl!$A$2:$C$203,3,FALSE),", ",VLOOKUP(J13,Spielerauswahl!$A$2:$C$203,2,FALSE)))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  <c r="L13" s="34">
        <f>IF(ISBLANK(J13),"",VLOOKUP(J13,Spielerauswahl!$A$2:$E$203,5,FALSE))</f>
      </c>
    </row>
    <row r="14" spans="1:12" ht="12.75" hidden="1">
      <c r="A14" t="str">
        <f t="shared" si="2"/>
        <v>MC 62 Lüdenscheid 1</v>
      </c>
      <c r="B14" t="s">
        <v>29</v>
      </c>
      <c r="C14">
        <f>IF(ISBLANK(J14),K14,CONCATENATE(VLOOKUP(J14,Spielerauswahl!$A$2:$C$203,3,FALSE),", ",VLOOKUP(J14,Spielerauswahl!$A$2:$C$203,2,FALSE)))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  <c r="L14" s="34">
        <f>IF(ISBLANK(J14),"",VLOOKUP(J14,Spielerauswahl!$A$2:$E$203,5,FALSE))</f>
      </c>
    </row>
    <row r="15" spans="1:12" ht="12.75" hidden="1">
      <c r="A15" t="str">
        <f t="shared" si="2"/>
        <v>MC 62 Lüdenscheid 1</v>
      </c>
      <c r="B15" t="s">
        <v>29</v>
      </c>
      <c r="C15">
        <f>IF(ISBLANK(J15),K15,CONCATENATE(VLOOKUP(J15,Spielerauswahl!$A$2:$C$203,3,FALSE),", ",VLOOKUP(J15,Spielerauswahl!$A$2:$C$203,2,FALSE)))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  <c r="L15" s="34">
        <f>IF(ISBLANK(J15),"",VLOOKUP(J15,Spielerauswahl!$A$2:$E$203,5,FALSE))</f>
      </c>
    </row>
    <row r="16" spans="1:12" ht="12.75" hidden="1">
      <c r="A16" t="str">
        <f t="shared" si="2"/>
        <v>MC 62 Lüdenscheid 1</v>
      </c>
      <c r="B16" t="s">
        <v>29</v>
      </c>
      <c r="C16">
        <f>IF(ISBLANK(J16),K16,CONCATENATE(VLOOKUP(J16,Spielerauswahl!$A$2:$C$203,3,FALSE),", ",VLOOKUP(J16,Spielerauswahl!$A$2:$C$203,2,FALSE)))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  <c r="L16" s="34">
        <f>IF(ISBLANK(J16),"",VLOOKUP(J16,Spielerauswahl!$A$2:$E$203,5,FALSE))</f>
      </c>
    </row>
    <row r="17" spans="1:12" ht="12.75" hidden="1">
      <c r="A17" t="str">
        <f t="shared" si="2"/>
        <v>MC 62 Lüdenscheid 1</v>
      </c>
      <c r="B17" t="s">
        <v>29</v>
      </c>
      <c r="C17">
        <f>IF(ISBLANK(J17),K17,CONCATENATE(VLOOKUP(J17,Spielerauswahl!$A$2:$C$203,3,FALSE),", ",VLOOKUP(J17,Spielerauswahl!$A$2:$C$203,2,FALSE)))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  <c r="L17" s="34">
        <f>IF(ISBLANK(J17),"",VLOOKUP(J17,Spielerauswahl!$A$2:$E$203,5,FALSE))</f>
      </c>
    </row>
    <row r="18" spans="1:12" ht="12.75" hidden="1">
      <c r="A18" t="str">
        <f t="shared" si="2"/>
        <v>MC 62 Lüdenscheid 1</v>
      </c>
      <c r="B18" t="s">
        <v>29</v>
      </c>
      <c r="C18">
        <f>IF(ISBLANK(J18),K18,CONCATENATE(VLOOKUP(J18,Spielerauswahl!$A$2:$C$203,3,FALSE),", ",VLOOKUP(J18,Spielerauswahl!$A$2:$C$203,2,FALSE)))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  <c r="L18" s="34">
        <f>IF(ISBLANK(J18),"",VLOOKUP(J18,Spielerauswahl!$A$2:$E$203,5,FALSE))</f>
      </c>
    </row>
    <row r="19" spans="1:12" ht="12.75" hidden="1">
      <c r="A19" t="str">
        <f t="shared" si="2"/>
        <v>MC 62 Lüdenscheid 1</v>
      </c>
      <c r="B19" t="s">
        <v>29</v>
      </c>
      <c r="C19">
        <f>IF(ISBLANK(J19),K19,CONCATENATE(VLOOKUP(J19,Spielerauswahl!$A$2:$C$203,3,FALSE),", ",VLOOKUP(J19,Spielerauswahl!$A$2:$C$203,2,FALSE)))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  <c r="L19" s="34">
        <f>IF(ISBLANK(J19),"",VLOOKUP(J19,Spielerauswahl!$A$2:$E$203,5,FALSE))</f>
      </c>
    </row>
    <row r="20" spans="3:12" ht="12.75">
      <c r="C20" s="23"/>
      <c r="D20" s="23"/>
      <c r="E20" s="23"/>
      <c r="F20" s="24"/>
      <c r="G20" s="24"/>
      <c r="H20" s="23"/>
      <c r="I20" s="23"/>
      <c r="J20" s="34"/>
      <c r="K20" s="34"/>
      <c r="L20" s="34">
        <f>IF(ISBLANK(J20),"",VLOOKUP(J20,Spielerauswahl!$A$2:$E$203,5,FALSE))</f>
      </c>
    </row>
    <row r="21" spans="1:13" ht="12.75">
      <c r="A21" t="str">
        <f>Eingabe_BS!A27</f>
        <v>MSF Brilon 1</v>
      </c>
      <c r="B21" t="s">
        <v>41</v>
      </c>
      <c r="C21" t="str">
        <f>IF(ISBLANK(J21),K21,CONCATENATE(VLOOKUP(J21,Spielerauswahl!$A$2:$C$203,3,FALSE),", ",VLOOKUP(J21,Spielerauswahl!$A$2:$C$203,2,FALSE)))</f>
        <v>Vogt, Markus</v>
      </c>
      <c r="D21">
        <f>Eingabe_BS!B$47</f>
        <v>26</v>
      </c>
      <c r="E21">
        <f>Eingabe_BS!C$47</f>
        <v>27</v>
      </c>
      <c r="F21">
        <f>Eingabe_BS!D$47</f>
        <v>30</v>
      </c>
      <c r="G21">
        <f>Eingabe_BS!E$47</f>
        <v>27</v>
      </c>
      <c r="H21">
        <f aca="true" t="shared" si="4" ref="H21:H26">IF(OR(C21=", ",C21=""),"",SUM(D21:G21))</f>
        <v>110</v>
      </c>
      <c r="I21" t="str">
        <f>IF(OR(C21=", ",C21=""),"",IF(G21&gt;0,CONCATENATE(MAX(D21:G21)-MIN(D21:G21)," / ",SMALL(D21:G21,3)-SMALL(D21:G21,2)),IF(F21&gt;0,MAX(D21:F21)-MIN(D21:F21),MAX(D21:E21)-MIN(D21,E21))))</f>
        <v>4 / 0</v>
      </c>
      <c r="J21" s="34">
        <v>44676</v>
      </c>
      <c r="K21" s="34"/>
      <c r="L21" s="34" t="str">
        <f>IF(ISBLANK(J21),"",VLOOKUP(J21,Spielerauswahl!$A$2:$E$203,5,FALSE))</f>
        <v>H</v>
      </c>
      <c r="M21" s="34"/>
    </row>
    <row r="22" spans="1:13" ht="12.75">
      <c r="A22" t="str">
        <f>A21</f>
        <v>MSF Brilon 1</v>
      </c>
      <c r="B22" t="s">
        <v>41</v>
      </c>
      <c r="C22" t="str">
        <f>IF(ISBLANK(J22),K22,CONCATENATE(VLOOKUP(J22,Spielerauswahl!$A$2:$C$203,3,FALSE),", ",VLOOKUP(J22,Spielerauswahl!$A$2:$C$203,2,FALSE)))</f>
        <v>Büscher, Rolf</v>
      </c>
      <c r="D22">
        <f>Eingabe_BS!G$47</f>
        <v>29</v>
      </c>
      <c r="E22">
        <f>Eingabe_BS!H$47</f>
        <v>32</v>
      </c>
      <c r="F22">
        <f>Eingabe_BS!I$47</f>
        <v>41</v>
      </c>
      <c r="G22">
        <f>Eingabe_BS!J$47</f>
        <v>31</v>
      </c>
      <c r="H22">
        <f t="shared" si="4"/>
        <v>133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12 / 1</v>
      </c>
      <c r="J22" s="34">
        <v>3990</v>
      </c>
      <c r="K22" s="34"/>
      <c r="L22" s="34" t="str">
        <f>IF(ISBLANK(J22),"",VLOOKUP(J22,Spielerauswahl!$A$2:$E$203,5,FALSE))</f>
        <v>SM2</v>
      </c>
      <c r="M22" s="34"/>
    </row>
    <row r="23" spans="1:13" ht="12.75">
      <c r="A23" t="str">
        <f aca="true" t="shared" si="6" ref="A23:A38">A22</f>
        <v>MSF Brilon 1</v>
      </c>
      <c r="B23" t="s">
        <v>41</v>
      </c>
      <c r="C23" t="str">
        <f>IF(ISBLANK(J23),K23,CONCATENATE(VLOOKUP(J23,Spielerauswahl!$A$2:$C$203,3,FALSE),", ",VLOOKUP(J23,Spielerauswahl!$A$2:$C$203,2,FALSE)))</f>
        <v>Schilling, Marcel</v>
      </c>
      <c r="D23">
        <f>Eingabe_BS!L$47</f>
        <v>27</v>
      </c>
      <c r="E23">
        <f>Eingabe_BS!M$47</f>
        <v>30</v>
      </c>
      <c r="F23">
        <f>Eingabe_BS!N$47</f>
        <v>27</v>
      </c>
      <c r="G23">
        <f>Eingabe_BS!O$47</f>
        <v>22</v>
      </c>
      <c r="H23">
        <f t="shared" si="4"/>
        <v>106</v>
      </c>
      <c r="I23" t="str">
        <f t="shared" si="5"/>
        <v>8 / 0</v>
      </c>
      <c r="J23" s="34">
        <v>49659</v>
      </c>
      <c r="K23" s="34"/>
      <c r="L23" s="34" t="str">
        <f>IF(ISBLANK(J23),"",VLOOKUP(J23,Spielerauswahl!$A$2:$E$203,5,FALSE))</f>
        <v>H</v>
      </c>
      <c r="M23" s="34"/>
    </row>
    <row r="24" spans="1:13" ht="12.75">
      <c r="A24" t="str">
        <f t="shared" si="6"/>
        <v>MSF Brilon 1</v>
      </c>
      <c r="B24" t="s">
        <v>41</v>
      </c>
      <c r="C24" t="str">
        <f>IF(ISBLANK(J24),K24,CONCATENATE(VLOOKUP(J24,Spielerauswahl!$A$2:$C$203,3,FALSE),", ",VLOOKUP(J24,Spielerauswahl!$A$2:$C$203,2,FALSE)))</f>
        <v>Heese, Hans-Joachim</v>
      </c>
      <c r="D24">
        <f>Eingabe_BS!Q$47</f>
        <v>32</v>
      </c>
      <c r="E24">
        <f>Eingabe_BS!R$47</f>
        <v>24</v>
      </c>
      <c r="F24">
        <f>Eingabe_BS!S$47</f>
        <v>30</v>
      </c>
      <c r="G24">
        <f>Eingabe_BS!T$47</f>
        <v>29</v>
      </c>
      <c r="H24">
        <f t="shared" si="4"/>
        <v>115</v>
      </c>
      <c r="I24" t="str">
        <f t="shared" si="5"/>
        <v>8 / 1</v>
      </c>
      <c r="J24" s="34">
        <v>51888</v>
      </c>
      <c r="K24" s="34"/>
      <c r="L24" s="34" t="str">
        <f>IF(ISBLANK(J24),"",VLOOKUP(J24,Spielerauswahl!$A$2:$E$203,5,FALSE))</f>
        <v>SM1</v>
      </c>
      <c r="M24" s="34"/>
    </row>
    <row r="25" spans="1:13" ht="12.75">
      <c r="A25" t="str">
        <f t="shared" si="6"/>
        <v>MSF Brilon 1</v>
      </c>
      <c r="B25" t="s">
        <v>41</v>
      </c>
      <c r="C25" t="str">
        <f>IF(ISBLANK(J25),K25,CONCATENATE(VLOOKUP(J25,Spielerauswahl!$A$2:$C$203,3,FALSE),", ",VLOOKUP(J25,Spielerauswahl!$A$2:$C$203,2,FALSE)))</f>
        <v>Schleich, Peter</v>
      </c>
      <c r="D25">
        <f>Eingabe_BS!V$47</f>
        <v>30</v>
      </c>
      <c r="E25">
        <f>Eingabe_BS!W$47</f>
        <v>28</v>
      </c>
      <c r="F25">
        <f>Eingabe_BS!X$47</f>
        <v>28</v>
      </c>
      <c r="G25">
        <f>Eingabe_BS!Y$47</f>
        <v>24</v>
      </c>
      <c r="H25">
        <f t="shared" si="4"/>
        <v>110</v>
      </c>
      <c r="I25" t="str">
        <f t="shared" si="5"/>
        <v>6 / 0</v>
      </c>
      <c r="J25">
        <v>38218</v>
      </c>
      <c r="K25" s="34"/>
      <c r="L25" s="34" t="str">
        <f>IF(ISBLANK(J25),"",VLOOKUP(J25,Spielerauswahl!$A$2:$E$203,5,FALSE))</f>
        <v>SM1</v>
      </c>
      <c r="M25" s="34"/>
    </row>
    <row r="26" spans="1:13" ht="12.75">
      <c r="A26" t="str">
        <f t="shared" si="6"/>
        <v>MSF Brilon 1</v>
      </c>
      <c r="B26" t="s">
        <v>41</v>
      </c>
      <c r="C26" t="str">
        <f>IF(ISBLANK(J26),K26,CONCATENATE(VLOOKUP(J26,Spielerauswahl!$A$2:$C$203,3,FALSE),", ",VLOOKUP(J26,Spielerauswahl!$A$2:$C$203,2,FALSE)))</f>
        <v>Becherer, Josef-Michael</v>
      </c>
      <c r="D26">
        <f>Eingabe_BS!AA$47</f>
        <v>23</v>
      </c>
      <c r="E26">
        <f>Eingabe_BS!AB$47</f>
        <v>26</v>
      </c>
      <c r="F26">
        <f>Eingabe_BS!AC$47</f>
        <v>27</v>
      </c>
      <c r="G26">
        <f>Eingabe_BS!AD$47</f>
        <v>24</v>
      </c>
      <c r="H26">
        <f t="shared" si="4"/>
        <v>100</v>
      </c>
      <c r="I26" t="str">
        <f t="shared" si="5"/>
        <v>4 / 2</v>
      </c>
      <c r="J26" s="34">
        <v>45208</v>
      </c>
      <c r="K26" s="34"/>
      <c r="L26" s="34" t="str">
        <f>IF(ISBLANK(J26),"",VLOOKUP(J26,Spielerauswahl!$A$2:$E$203,5,FALSE))</f>
        <v>SM1</v>
      </c>
      <c r="M26" s="34"/>
    </row>
    <row r="27" spans="1:12" ht="12.75">
      <c r="A27" t="str">
        <f t="shared" si="6"/>
        <v>MSF Brilon 1</v>
      </c>
      <c r="C27" s="23" t="s">
        <v>31</v>
      </c>
      <c r="D27" s="23">
        <f>SUM(D21:D26)</f>
        <v>167</v>
      </c>
      <c r="E27" s="23">
        <f>SUM(E21:E26)</f>
        <v>167</v>
      </c>
      <c r="F27" s="23">
        <f>SUM(F21:F26)</f>
        <v>183</v>
      </c>
      <c r="G27" s="23">
        <f>SUM(G21:G26)</f>
        <v>157</v>
      </c>
      <c r="H27" s="23">
        <f>SUM(D27:G27)</f>
        <v>674</v>
      </c>
      <c r="I27" s="23" t="str">
        <f t="shared" si="5"/>
        <v>26 / 0</v>
      </c>
      <c r="J27" s="34"/>
      <c r="K27" s="34"/>
      <c r="L27" s="34">
        <f>IF(ISBLANK(J27),"",VLOOKUP(J27,Spielerauswahl!$A$2:$E$203,5,FALSE))</f>
      </c>
    </row>
    <row r="28" spans="1:12" ht="12.75" hidden="1">
      <c r="A28" t="str">
        <f>A27</f>
        <v>MSF Brilon 1</v>
      </c>
      <c r="B28" t="s">
        <v>28</v>
      </c>
      <c r="C28">
        <f>IF(ISBLANK(J28),K28,CONCATENATE(VLOOKUP(J28,Spielerauswahl!$A$2:$C$203,3,FALSE),", ",VLOOKUP(J28,Spielerauswahl!$A$2:$C$203,2,FALSE)))</f>
        <v>0</v>
      </c>
      <c r="D28">
        <f>Eingabe_BS!AF$47</f>
        <v>0</v>
      </c>
      <c r="E28">
        <f>Eingabe_BS!AG$47</f>
        <v>0</v>
      </c>
      <c r="F28">
        <f>Eingabe_BS!AH$47</f>
        <v>0</v>
      </c>
      <c r="G28">
        <f>Eingabe_BS!AI$47</f>
        <v>0</v>
      </c>
      <c r="H28">
        <f aca="true" t="shared" si="7" ref="H28:H38">IF(OR(C28=", ",C28=""),"",SUM(D28:G28))</f>
        <v>0</v>
      </c>
      <c r="I28">
        <f t="shared" si="5"/>
        <v>0</v>
      </c>
      <c r="K28" s="34"/>
      <c r="L28" s="34">
        <f>IF(ISBLANK(J28),"",VLOOKUP(J28,Spielerauswahl!$A$2:$E$203,5,FALSE))</f>
      </c>
    </row>
    <row r="29" spans="1:12" ht="12.75" hidden="1">
      <c r="A29" t="str">
        <f t="shared" si="6"/>
        <v>MSF Brilon 1</v>
      </c>
      <c r="B29" t="s">
        <v>29</v>
      </c>
      <c r="C29">
        <f>IF(ISBLANK(J29),K29,CONCATENATE(VLOOKUP(J29,Spielerauswahl!$A$2:$C$203,3,FALSE),", ",VLOOKUP(J29,Spielerauswahl!$A$2:$C$203,2,FALSE)))</f>
        <v>0</v>
      </c>
      <c r="D29">
        <f>Eingabe_BS!AK$47</f>
        <v>0</v>
      </c>
      <c r="E29">
        <f>Eingabe_BS!AL$47</f>
        <v>0</v>
      </c>
      <c r="F29">
        <f>Eingabe_BS!AM$47</f>
        <v>0</v>
      </c>
      <c r="G29">
        <f>Eingabe_BS!AN$47</f>
        <v>0</v>
      </c>
      <c r="H29">
        <f t="shared" si="7"/>
        <v>0</v>
      </c>
      <c r="I29">
        <f t="shared" si="5"/>
        <v>0</v>
      </c>
      <c r="J29" s="34"/>
      <c r="K29" s="34"/>
      <c r="L29" s="34">
        <f>IF(ISBLANK(J29),"",VLOOKUP(J29,Spielerauswahl!$A$2:$E$203,5,FALSE))</f>
      </c>
    </row>
    <row r="30" spans="1:12" ht="12.75" hidden="1">
      <c r="A30" t="str">
        <f t="shared" si="6"/>
        <v>MSF Brilon 1</v>
      </c>
      <c r="B30" t="s">
        <v>29</v>
      </c>
      <c r="C30">
        <f>IF(ISBLANK(J30),K30,CONCATENATE(VLOOKUP(J30,Spielerauswahl!$A$2:$C$203,3,FALSE),", ",VLOOKUP(J30,Spielerauswahl!$A$2:$C$203,2,FALSE)))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  <c r="K30" s="34"/>
      <c r="L30" s="34">
        <f>IF(ISBLANK(J30),"",VLOOKUP(J30,Spielerauswahl!$A$2:$E$203,5,FALSE))</f>
      </c>
    </row>
    <row r="31" spans="1:12" ht="12.75" hidden="1">
      <c r="A31" t="str">
        <f t="shared" si="6"/>
        <v>MSF Brilon 1</v>
      </c>
      <c r="B31" t="s">
        <v>29</v>
      </c>
      <c r="C31">
        <f>IF(ISBLANK(J31),K31,CONCATENATE(VLOOKUP(J31,Spielerauswahl!$A$2:$C$203,3,FALSE),", ",VLOOKUP(J31,Spielerauswahl!$A$2:$C$203,2,FALSE)))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  <c r="L31" s="34">
        <f>IF(ISBLANK(J31),"",VLOOKUP(J31,Spielerauswahl!$A$2:$E$203,5,FALSE))</f>
      </c>
    </row>
    <row r="32" spans="1:12" ht="12.75" hidden="1">
      <c r="A32" t="str">
        <f t="shared" si="6"/>
        <v>MSF Brilon 1</v>
      </c>
      <c r="B32" t="s">
        <v>29</v>
      </c>
      <c r="C32">
        <f>IF(ISBLANK(J32),K32,CONCATENATE(VLOOKUP(J32,Spielerauswahl!$A$2:$C$203,3,FALSE),", ",VLOOKUP(J32,Spielerauswahl!$A$2:$C$203,2,FALSE)))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  <c r="L32" s="34">
        <f>IF(ISBLANK(J32),"",VLOOKUP(J32,Spielerauswahl!$A$2:$E$203,5,FALSE))</f>
      </c>
    </row>
    <row r="33" spans="1:12" ht="12.75" hidden="1">
      <c r="A33" t="str">
        <f t="shared" si="6"/>
        <v>MSF Brilon 1</v>
      </c>
      <c r="B33" t="s">
        <v>29</v>
      </c>
      <c r="C33">
        <f>IF(ISBLANK(J33),K33,CONCATENATE(VLOOKUP(J33,Spielerauswahl!$A$2:$C$203,3,FALSE),", ",VLOOKUP(J33,Spielerauswahl!$A$2:$C$203,2,FALSE)))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  <c r="L33" s="34">
        <f>IF(ISBLANK(J33),"",VLOOKUP(J33,Spielerauswahl!$A$2:$E$203,5,FALSE))</f>
      </c>
    </row>
    <row r="34" spans="1:12" ht="12.75" hidden="1">
      <c r="A34" t="str">
        <f t="shared" si="6"/>
        <v>MSF Brilon 1</v>
      </c>
      <c r="B34" t="s">
        <v>29</v>
      </c>
      <c r="C34">
        <f>IF(ISBLANK(J34),K34,CONCATENATE(VLOOKUP(J34,Spielerauswahl!$A$2:$C$203,3,FALSE),", ",VLOOKUP(J34,Spielerauswahl!$A$2:$C$203,2,FALSE)))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  <c r="L34" s="34">
        <f>IF(ISBLANK(J34),"",VLOOKUP(J34,Spielerauswahl!$A$2:$E$203,5,FALSE))</f>
      </c>
    </row>
    <row r="35" spans="1:12" ht="12.75" hidden="1">
      <c r="A35" t="str">
        <f t="shared" si="6"/>
        <v>MSF Brilon 1</v>
      </c>
      <c r="B35" t="s">
        <v>29</v>
      </c>
      <c r="C35">
        <f>IF(ISBLANK(J35),K35,CONCATENATE(VLOOKUP(J35,Spielerauswahl!$A$2:$C$203,3,FALSE),", ",VLOOKUP(J35,Spielerauswahl!$A$2:$C$203,2,FALSE)))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  <c r="L35" s="34">
        <f>IF(ISBLANK(J35),"",VLOOKUP(J35,Spielerauswahl!$A$2:$E$203,5,FALSE))</f>
      </c>
    </row>
    <row r="36" spans="1:12" ht="12.75" hidden="1">
      <c r="A36" t="str">
        <f t="shared" si="6"/>
        <v>MSF Brilon 1</v>
      </c>
      <c r="B36" t="s">
        <v>29</v>
      </c>
      <c r="C36">
        <f>IF(ISBLANK(J36),K36,CONCATENATE(VLOOKUP(J36,Spielerauswahl!$A$2:$C$203,3,FALSE),", ",VLOOKUP(J36,Spielerauswahl!$A$2:$C$203,2,FALSE)))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  <c r="L36" s="34">
        <f>IF(ISBLANK(J36),"",VLOOKUP(J36,Spielerauswahl!$A$2:$E$203,5,FALSE))</f>
      </c>
    </row>
    <row r="37" spans="1:12" ht="12.75" hidden="1">
      <c r="A37" t="str">
        <f t="shared" si="6"/>
        <v>MSF Brilon 1</v>
      </c>
      <c r="B37" t="s">
        <v>29</v>
      </c>
      <c r="C37">
        <f>IF(ISBLANK(J37),K37,CONCATENATE(VLOOKUP(J37,Spielerauswahl!$A$2:$C$203,3,FALSE),", ",VLOOKUP(J37,Spielerauswahl!$A$2:$C$203,2,FALSE)))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  <c r="L37" s="34">
        <f>IF(ISBLANK(J37),"",VLOOKUP(J37,Spielerauswahl!$A$2:$E$203,5,FALSE))</f>
      </c>
    </row>
    <row r="38" spans="1:12" ht="12.75" hidden="1">
      <c r="A38" t="str">
        <f t="shared" si="6"/>
        <v>MSF Brilon 1</v>
      </c>
      <c r="B38" t="s">
        <v>29</v>
      </c>
      <c r="C38">
        <f>IF(ISBLANK(J38),K38,CONCATENATE(VLOOKUP(J38,Spielerauswahl!$A$2:$C$203,3,FALSE),", ",VLOOKUP(J38,Spielerauswahl!$A$2:$C$203,2,FALSE)))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  <c r="L38" s="34">
        <f>IF(ISBLANK(J38),"",VLOOKUP(J38,Spielerauswahl!$A$2:$E$203,5,FALSE))</f>
      </c>
    </row>
    <row r="39" spans="3:12" ht="12.75">
      <c r="C39" s="23"/>
      <c r="D39" s="23"/>
      <c r="E39" s="23"/>
      <c r="F39" s="24"/>
      <c r="G39" s="24"/>
      <c r="H39" s="23"/>
      <c r="I39" s="23"/>
      <c r="J39" s="34"/>
      <c r="K39" s="34"/>
      <c r="L39" s="34">
        <f>IF(ISBLANK(J39),"",VLOOKUP(J39,Spielerauswahl!$A$2:$E$203,5,FALSE))</f>
      </c>
    </row>
    <row r="40" spans="1:13" ht="12.75">
      <c r="A40" t="str">
        <f>Eingabe_BS!A52</f>
        <v>MC 62 Lüdenscheid 2</v>
      </c>
      <c r="B40" t="s">
        <v>41</v>
      </c>
      <c r="C40" t="str">
        <f>IF(ISBLANK(J40),K40,CONCATENATE(VLOOKUP(J40,Spielerauswahl!$A$2:$C$203,3,FALSE),", ",VLOOKUP(J40,Spielerauswahl!$A$2:$C$203,2,FALSE)))</f>
        <v>Mörchen, Peter</v>
      </c>
      <c r="D40">
        <f>Eingabe_BS!B$72</f>
        <v>30</v>
      </c>
      <c r="E40">
        <f>Eingabe_BS!C$72</f>
        <v>30</v>
      </c>
      <c r="F40">
        <f>Eingabe_BS!D$72</f>
        <v>21</v>
      </c>
      <c r="G40">
        <f>Eingabe_BS!E$72</f>
        <v>24</v>
      </c>
      <c r="H40">
        <f aca="true" t="shared" si="8" ref="H40:H45">IF(OR(C40=", ",C40=""),"",SUM(D40:G40))</f>
        <v>105</v>
      </c>
      <c r="I40" t="str">
        <f>IF(OR(C40=", ",C40=""),"",IF(G40&gt;0,CONCATENATE(MAX(D40:G40)-MIN(D40:G40)," / ",SMALL(D40:G40,3)-SMALL(D40:G40,2)),IF(F40&gt;0,MAX(D40:F40)-MIN(D40:F40),MAX(D40:E40)-MIN(D40,E40))))</f>
        <v>9 / 6</v>
      </c>
      <c r="J40" s="34">
        <v>27148</v>
      </c>
      <c r="K40" s="34"/>
      <c r="L40" s="34" t="str">
        <f>IF(ISBLANK(J40),"",VLOOKUP(J40,Spielerauswahl!$A$2:$E$203,5,FALSE))</f>
        <v>SM1</v>
      </c>
      <c r="M40" s="34"/>
    </row>
    <row r="41" spans="1:12" ht="12.75">
      <c r="A41" t="str">
        <f>A40</f>
        <v>MC 62 Lüdenscheid 2</v>
      </c>
      <c r="B41" t="s">
        <v>41</v>
      </c>
      <c r="C41" t="str">
        <f>IF(ISBLANK(J41),K41,CONCATENATE(VLOOKUP(J41,Spielerauswahl!$A$2:$C$203,3,FALSE),", ",VLOOKUP(J41,Spielerauswahl!$A$2:$C$203,2,FALSE)))</f>
        <v>Dunker, Klaus</v>
      </c>
      <c r="D41">
        <f>Eingabe_BS!G$72</f>
        <v>26</v>
      </c>
      <c r="E41">
        <f>Eingabe_BS!H$72</f>
        <v>23</v>
      </c>
      <c r="F41">
        <f>Eingabe_BS!I$72</f>
        <v>26</v>
      </c>
      <c r="G41">
        <f>Eingabe_BS!J$72</f>
        <v>27</v>
      </c>
      <c r="H41">
        <f t="shared" si="8"/>
        <v>102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4 / 0</v>
      </c>
      <c r="J41">
        <v>18014</v>
      </c>
      <c r="K41" s="34"/>
      <c r="L41" s="34" t="str">
        <f>IF(ISBLANK(J41),"",VLOOKUP(J41,Spielerauswahl!$A$2:$E$203,5,FALSE))</f>
        <v>SM2</v>
      </c>
    </row>
    <row r="42" spans="1:13" ht="12.75">
      <c r="A42" t="str">
        <f aca="true" t="shared" si="10" ref="A42:A57">A41</f>
        <v>MC 62 Lüdenscheid 2</v>
      </c>
      <c r="B42" t="s">
        <v>41</v>
      </c>
      <c r="C42" t="str">
        <f>IF(ISBLANK(J42),K42,CONCATENATE(VLOOKUP(J42,Spielerauswahl!$A$2:$C$203,3,FALSE),", ",VLOOKUP(J42,Spielerauswahl!$A$2:$C$203,2,FALSE)))</f>
        <v>Inck, Alwine</v>
      </c>
      <c r="D42">
        <f>Eingabe_BS!L$72</f>
        <v>31</v>
      </c>
      <c r="E42">
        <f>Eingabe_BS!M$72</f>
        <v>22</v>
      </c>
      <c r="F42">
        <f>Eingabe_BS!N$72</f>
        <v>29</v>
      </c>
      <c r="G42">
        <f>Eingabe_BS!O$72</f>
        <v>28</v>
      </c>
      <c r="H42">
        <f t="shared" si="8"/>
        <v>110</v>
      </c>
      <c r="I42" t="str">
        <f t="shared" si="9"/>
        <v>9 / 1</v>
      </c>
      <c r="J42" s="34">
        <v>44954</v>
      </c>
      <c r="K42" s="34"/>
      <c r="L42" s="34" t="str">
        <f>IF(ISBLANK(J42),"",VLOOKUP(J42,Spielerauswahl!$A$2:$E$203,5,FALSE))</f>
        <v>SW1</v>
      </c>
      <c r="M42" s="34"/>
    </row>
    <row r="43" spans="1:13" ht="12.75">
      <c r="A43" t="str">
        <f t="shared" si="10"/>
        <v>MC 62 Lüdenscheid 2</v>
      </c>
      <c r="B43" t="s">
        <v>41</v>
      </c>
      <c r="C43" t="str">
        <f>IF(ISBLANK(J43),K43,CONCATENATE(VLOOKUP(J43,Spielerauswahl!$A$2:$C$203,3,FALSE),", ",VLOOKUP(J43,Spielerauswahl!$A$2:$C$203,2,FALSE)))</f>
        <v>Köthe, Carsten</v>
      </c>
      <c r="D43">
        <f>Eingabe_BS!Q$72</f>
        <v>26</v>
      </c>
      <c r="E43">
        <f>Eingabe_BS!R$72</f>
        <v>28</v>
      </c>
      <c r="F43">
        <f>Eingabe_BS!S$72</f>
        <v>24</v>
      </c>
      <c r="G43">
        <f>Eingabe_BS!T$72</f>
        <v>26</v>
      </c>
      <c r="H43">
        <f t="shared" si="8"/>
        <v>104</v>
      </c>
      <c r="I43" t="str">
        <f t="shared" si="9"/>
        <v>4 / 0</v>
      </c>
      <c r="J43" s="34">
        <v>21391</v>
      </c>
      <c r="K43" s="34"/>
      <c r="L43" s="34" t="str">
        <f>IF(ISBLANK(J43),"",VLOOKUP(J43,Spielerauswahl!$A$2:$E$203,5,FALSE))</f>
        <v>SM1</v>
      </c>
      <c r="M43" s="34"/>
    </row>
    <row r="44" spans="1:13" ht="12.75">
      <c r="A44" t="str">
        <f t="shared" si="10"/>
        <v>MC 62 Lüdenscheid 2</v>
      </c>
      <c r="B44" t="s">
        <v>41</v>
      </c>
      <c r="C44" t="str">
        <f>IF(ISBLANK(J44),K44,CONCATENATE(VLOOKUP(J44,Spielerauswahl!$A$2:$C$203,3,FALSE),", ",VLOOKUP(J44,Spielerauswahl!$A$2:$C$203,2,FALSE)))</f>
        <v>Zeisler, Werner</v>
      </c>
      <c r="D44">
        <f>Eingabe_BS!V$72</f>
        <v>28</v>
      </c>
      <c r="E44">
        <f>Eingabe_BS!W$72</f>
        <v>27</v>
      </c>
      <c r="F44">
        <f>Eingabe_BS!X$72</f>
        <v>25</v>
      </c>
      <c r="G44">
        <f>Eingabe_BS!Y$72</f>
        <v>31</v>
      </c>
      <c r="H44">
        <f t="shared" si="8"/>
        <v>111</v>
      </c>
      <c r="I44" t="str">
        <f t="shared" si="9"/>
        <v>6 / 1</v>
      </c>
      <c r="J44" s="34">
        <v>4438</v>
      </c>
      <c r="K44" s="34"/>
      <c r="L44" s="34" t="str">
        <f>IF(ISBLANK(J44),"",VLOOKUP(J44,Spielerauswahl!$A$2:$E$203,5,FALSE))</f>
        <v>SM2</v>
      </c>
      <c r="M44" s="34"/>
    </row>
    <row r="45" spans="1:13" ht="12.75">
      <c r="A45" t="str">
        <f t="shared" si="10"/>
        <v>MC 62 Lüdenscheid 2</v>
      </c>
      <c r="B45" t="s">
        <v>41</v>
      </c>
      <c r="C45" t="str">
        <f>IF(ISBLANK(J45),K45,CONCATENATE(VLOOKUP(J45,Spielerauswahl!$A$2:$C$203,3,FALSE),", ",VLOOKUP(J45,Spielerauswahl!$A$2:$C$203,2,FALSE)))</f>
        <v>Zeisler, Klaus</v>
      </c>
      <c r="D45">
        <f>Eingabe_BS!AA$72</f>
        <v>27</v>
      </c>
      <c r="E45">
        <f>Eingabe_BS!AB$72</f>
        <v>27</v>
      </c>
      <c r="F45">
        <f>Eingabe_BS!AC$72</f>
        <v>27</v>
      </c>
      <c r="G45">
        <f>Eingabe_BS!AD$72</f>
        <v>21</v>
      </c>
      <c r="H45">
        <f t="shared" si="8"/>
        <v>102</v>
      </c>
      <c r="I45" t="str">
        <f t="shared" si="9"/>
        <v>6 / 0</v>
      </c>
      <c r="J45" s="34">
        <v>47089</v>
      </c>
      <c r="K45" s="34"/>
      <c r="L45" s="34" t="str">
        <f>IF(ISBLANK(J45),"",VLOOKUP(J45,Spielerauswahl!$A$2:$E$203,5,FALSE))</f>
        <v>SM2</v>
      </c>
      <c r="M45" s="34"/>
    </row>
    <row r="46" spans="1:12" ht="12.75">
      <c r="A46" t="str">
        <f t="shared" si="10"/>
        <v>MC 62 Lüdenscheid 2</v>
      </c>
      <c r="C46" s="23" t="s">
        <v>31</v>
      </c>
      <c r="D46" s="23">
        <f>SUM(D40:D45)</f>
        <v>168</v>
      </c>
      <c r="E46" s="23">
        <f>SUM(E40:E45)</f>
        <v>157</v>
      </c>
      <c r="F46" s="23">
        <f>SUM(F40:F45)</f>
        <v>152</v>
      </c>
      <c r="G46" s="23">
        <f>SUM(G40:G45)</f>
        <v>157</v>
      </c>
      <c r="H46" s="23">
        <f>SUM(D46:G46)</f>
        <v>634</v>
      </c>
      <c r="I46" s="23" t="str">
        <f t="shared" si="9"/>
        <v>16 / 0</v>
      </c>
      <c r="K46" s="34"/>
      <c r="L46" s="34">
        <f>IF(ISBLANK(J46),"",VLOOKUP(J46,Spielerauswahl!$A$2:$E$203,5,FALSE))</f>
      </c>
    </row>
    <row r="47" spans="1:13" ht="12.75">
      <c r="A47" t="str">
        <f t="shared" si="10"/>
        <v>MC 62 Lüdenscheid 2</v>
      </c>
      <c r="B47" t="s">
        <v>28</v>
      </c>
      <c r="C47" t="str">
        <f>IF(ISBLANK(J47),K47,CONCATENATE(VLOOKUP(J47,Spielerauswahl!$A$2:$C$203,3,FALSE),", ",VLOOKUP(J47,Spielerauswahl!$A$2:$C$203,2,FALSE)))</f>
        <v>Etienne, Peter</v>
      </c>
      <c r="D47">
        <f>Eingabe_BS!AF$72</f>
        <v>30</v>
      </c>
      <c r="E47">
        <f>Eingabe_BS!AG$72</f>
        <v>27</v>
      </c>
      <c r="F47">
        <f>Eingabe_BS!AH$72</f>
        <v>28</v>
      </c>
      <c r="G47">
        <f>Eingabe_BS!AI$72</f>
        <v>26</v>
      </c>
      <c r="H47">
        <f aca="true" t="shared" si="11" ref="H47:H57">IF(OR(C47=", ",C47=""),"",SUM(D47:G47))</f>
        <v>111</v>
      </c>
      <c r="I47" t="str">
        <f t="shared" si="9"/>
        <v>4 / 1</v>
      </c>
      <c r="J47" s="34">
        <v>60515</v>
      </c>
      <c r="K47" s="34"/>
      <c r="L47" s="34" t="str">
        <f>IF(ISBLANK(J47),"",VLOOKUP(J47,Spielerauswahl!$A$2:$E$203,5,FALSE))</f>
        <v>SM2</v>
      </c>
      <c r="M47" s="34"/>
    </row>
    <row r="48" spans="1:12" ht="12.75">
      <c r="A48" t="str">
        <f t="shared" si="10"/>
        <v>MC 62 Lüdenscheid 2</v>
      </c>
      <c r="B48" t="s">
        <v>29</v>
      </c>
      <c r="C48" t="str">
        <f>IF(ISBLANK(J48),K48,CONCATENATE(VLOOKUP(J48,Spielerauswahl!$A$2:$C$203,3,FALSE),", ",VLOOKUP(J48,Spielerauswahl!$A$2:$C$203,2,FALSE)))</f>
        <v>Wolff, Hermann</v>
      </c>
      <c r="D48">
        <f>Eingabe_BS!AK$72</f>
        <v>21</v>
      </c>
      <c r="E48">
        <f>Eingabe_BS!AL$72</f>
        <v>28</v>
      </c>
      <c r="F48">
        <f>Eingabe_BS!AM$72</f>
        <v>28</v>
      </c>
      <c r="G48">
        <f>Eingabe_BS!AN$72</f>
        <v>31</v>
      </c>
      <c r="H48">
        <f t="shared" si="11"/>
        <v>108</v>
      </c>
      <c r="I48" t="str">
        <f t="shared" si="9"/>
        <v>10 / 0</v>
      </c>
      <c r="J48" s="34">
        <v>4096</v>
      </c>
      <c r="K48" s="34"/>
      <c r="L48" s="34" t="str">
        <f>IF(ISBLANK(J48),"",VLOOKUP(J48,Spielerauswahl!$A$2:$E$203,5,FALSE))</f>
        <v>SM2</v>
      </c>
    </row>
    <row r="49" spans="1:12" ht="12.75" hidden="1">
      <c r="A49" t="str">
        <f t="shared" si="10"/>
        <v>MC 62 Lüdenscheid 2</v>
      </c>
      <c r="B49" t="s">
        <v>29</v>
      </c>
      <c r="C49">
        <f>IF(ISBLANK(J49),K49,CONCATENATE(VLOOKUP(J49,Spielerauswahl!$A$2:$C$203,3,FALSE),", ",VLOOKUP(J49,Spielerauswahl!$A$2:$C$203,2,FALSE)))</f>
        <v>0</v>
      </c>
      <c r="D49">
        <f>Eingabe_BS!AP$72</f>
        <v>0</v>
      </c>
      <c r="E49">
        <f>Eingabe_BS!AQ$72</f>
        <v>0</v>
      </c>
      <c r="F49">
        <f>Eingabe_BS!AR$72</f>
        <v>0</v>
      </c>
      <c r="G49">
        <f>Eingabe_BS!AS$72</f>
        <v>0</v>
      </c>
      <c r="H49">
        <f t="shared" si="11"/>
        <v>0</v>
      </c>
      <c r="I49">
        <f t="shared" si="9"/>
        <v>0</v>
      </c>
      <c r="J49" s="34"/>
      <c r="K49" s="34"/>
      <c r="L49" s="34">
        <f>IF(ISBLANK(J49),"",VLOOKUP(J49,Spielerauswahl!$A$2:$E$203,5,FALSE))</f>
      </c>
    </row>
    <row r="50" spans="1:12" ht="12.75" hidden="1">
      <c r="A50" t="str">
        <f t="shared" si="10"/>
        <v>MC 62 Lüdenscheid 2</v>
      </c>
      <c r="B50" t="s">
        <v>29</v>
      </c>
      <c r="C50">
        <f>IF(ISBLANK(J50),K50,CONCATENATE(VLOOKUP(J50,Spielerauswahl!$A$2:$C$203,3,FALSE),", ",VLOOKUP(J50,Spielerauswahl!$A$2:$C$203,2,FALSE)))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  <c r="L50" s="34">
        <f>IF(ISBLANK(J50),"",VLOOKUP(J50,Spielerauswahl!$A$2:$E$203,5,FALSE))</f>
      </c>
    </row>
    <row r="51" spans="1:12" ht="12.75" hidden="1">
      <c r="A51" t="str">
        <f t="shared" si="10"/>
        <v>MC 62 Lüdenscheid 2</v>
      </c>
      <c r="B51" t="s">
        <v>29</v>
      </c>
      <c r="C51">
        <f>IF(ISBLANK(J51),K51,CONCATENATE(VLOOKUP(J51,Spielerauswahl!$A$2:$C$203,3,FALSE),", ",VLOOKUP(J51,Spielerauswahl!$A$2:$C$203,2,FALSE)))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  <c r="L51" s="34">
        <f>IF(ISBLANK(J51),"",VLOOKUP(J51,Spielerauswahl!$A$2:$E$203,5,FALSE))</f>
      </c>
    </row>
    <row r="52" spans="1:12" ht="12.75" hidden="1">
      <c r="A52" t="str">
        <f t="shared" si="10"/>
        <v>MC 62 Lüdenscheid 2</v>
      </c>
      <c r="B52" t="s">
        <v>29</v>
      </c>
      <c r="C52">
        <f>IF(ISBLANK(J52),K52,CONCATENATE(VLOOKUP(J52,Spielerauswahl!$A$2:$C$203,3,FALSE),", ",VLOOKUP(J52,Spielerauswahl!$A$2:$C$203,2,FALSE)))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  <c r="L52" s="34">
        <f>IF(ISBLANK(J52),"",VLOOKUP(J52,Spielerauswahl!$A$2:$E$203,5,FALSE))</f>
      </c>
    </row>
    <row r="53" spans="1:12" ht="12.75" hidden="1">
      <c r="A53" t="str">
        <f t="shared" si="10"/>
        <v>MC 62 Lüdenscheid 2</v>
      </c>
      <c r="B53" t="s">
        <v>29</v>
      </c>
      <c r="C53">
        <f>IF(ISBLANK(J53),K53,CONCATENATE(VLOOKUP(J53,Spielerauswahl!$A$2:$C$203,3,FALSE),", ",VLOOKUP(J53,Spielerauswahl!$A$2:$C$203,2,FALSE)))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  <c r="L53" s="34">
        <f>IF(ISBLANK(J53),"",VLOOKUP(J53,Spielerauswahl!$A$2:$E$203,5,FALSE))</f>
      </c>
    </row>
    <row r="54" spans="1:12" ht="12.75" hidden="1">
      <c r="A54" t="str">
        <f t="shared" si="10"/>
        <v>MC 62 Lüdenscheid 2</v>
      </c>
      <c r="B54" t="s">
        <v>29</v>
      </c>
      <c r="C54">
        <f>IF(ISBLANK(J54),K54,CONCATENATE(VLOOKUP(J54,Spielerauswahl!$A$2:$C$203,3,FALSE),", ",VLOOKUP(J54,Spielerauswahl!$A$2:$C$203,2,FALSE)))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  <c r="L54" s="34">
        <f>IF(ISBLANK(J54),"",VLOOKUP(J54,Spielerauswahl!$A$2:$E$203,5,FALSE))</f>
      </c>
    </row>
    <row r="55" spans="1:12" ht="12.75" hidden="1">
      <c r="A55" t="str">
        <f t="shared" si="10"/>
        <v>MC 62 Lüdenscheid 2</v>
      </c>
      <c r="B55" t="s">
        <v>29</v>
      </c>
      <c r="C55">
        <f>IF(ISBLANK(J55),K55,CONCATENATE(VLOOKUP(J55,Spielerauswahl!$A$2:$C$203,3,FALSE),", ",VLOOKUP(J55,Spielerauswahl!$A$2:$C$203,2,FALSE)))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  <c r="L55" s="34">
        <f>IF(ISBLANK(J55),"",VLOOKUP(J55,Spielerauswahl!$A$2:$E$203,5,FALSE))</f>
      </c>
    </row>
    <row r="56" spans="1:12" ht="12.75" hidden="1">
      <c r="A56" t="str">
        <f t="shared" si="10"/>
        <v>MC 62 Lüdenscheid 2</v>
      </c>
      <c r="B56" t="s">
        <v>29</v>
      </c>
      <c r="C56">
        <f>IF(ISBLANK(J56),K56,CONCATENATE(VLOOKUP(J56,Spielerauswahl!$A$2:$C$203,3,FALSE),", ",VLOOKUP(J56,Spielerauswahl!$A$2:$C$203,2,FALSE)))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  <c r="L56" s="34">
        <f>IF(ISBLANK(J56),"",VLOOKUP(J56,Spielerauswahl!$A$2:$E$203,5,FALSE))</f>
      </c>
    </row>
    <row r="57" spans="1:12" ht="12.75" hidden="1">
      <c r="A57" t="str">
        <f t="shared" si="10"/>
        <v>MC 62 Lüdenscheid 2</v>
      </c>
      <c r="B57" t="s">
        <v>29</v>
      </c>
      <c r="C57">
        <f>IF(ISBLANK(J57),K57,CONCATENATE(VLOOKUP(J57,Spielerauswahl!$A$2:$C$203,3,FALSE),", ",VLOOKUP(J57,Spielerauswahl!$A$2:$C$203,2,FALSE)))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  <c r="L57" s="34">
        <f>IF(ISBLANK(J57),"",VLOOKUP(J57,Spielerauswahl!$A$2:$E$203,5,FALSE))</f>
      </c>
    </row>
    <row r="58" spans="3:12" ht="12.75">
      <c r="C58" s="33"/>
      <c r="J58" s="34"/>
      <c r="K58" s="34"/>
      <c r="L58" s="34">
        <f>IF(ISBLANK(J58),"",VLOOKUP(J58,Spielerauswahl!$A$2:$E$203,5,FALSE))</f>
      </c>
    </row>
    <row r="59" spans="1:12" ht="12.75">
      <c r="A59" t="str">
        <f>Eingabe_BS!A77</f>
        <v>MGC Heven 1</v>
      </c>
      <c r="B59" t="s">
        <v>41</v>
      </c>
      <c r="C59" t="str">
        <f>IF(ISBLANK(J59),K59,CONCATENATE(VLOOKUP(J59,Spielerauswahl!$A$2:$C$203,3,FALSE),", ",VLOOKUP(J59,Spielerauswahl!$A$2:$C$203,2,FALSE)))</f>
        <v>Vollner, Horst</v>
      </c>
      <c r="D59">
        <f>Eingabe_BS!B$97</f>
        <v>22</v>
      </c>
      <c r="E59">
        <f>Eingabe_BS!C$97</f>
        <v>28</v>
      </c>
      <c r="F59">
        <f>Eingabe_BS!D$97</f>
        <v>25</v>
      </c>
      <c r="G59">
        <f>Eingabe_BS!E$97</f>
        <v>25</v>
      </c>
      <c r="H59">
        <f aca="true" t="shared" si="12" ref="H59:H64">IF(OR(C59=", ",C59=""),"",SUM(D59:G59))</f>
        <v>100</v>
      </c>
      <c r="I59" t="str">
        <f>IF(OR(C59=", ",C59=""),"",IF(G59&gt;0,CONCATENATE(MAX(D59:G59)-MIN(D59:G59)," / ",SMALL(D59:G59,3)-SMALL(D59:G59,2)),IF(F59&gt;0,MAX(D59:F59)-MIN(D59:F59),MAX(D59:E59)-MIN(D59,E59))))</f>
        <v>6 / 0</v>
      </c>
      <c r="J59" s="34">
        <v>62172</v>
      </c>
      <c r="K59" s="34"/>
      <c r="L59" s="34" t="str">
        <f>IF(ISBLANK(J59),"",VLOOKUP(J59,Spielerauswahl!$A$2:$E$203,5,FALSE))</f>
        <v>SM2</v>
      </c>
    </row>
    <row r="60" spans="1:13" ht="12.75">
      <c r="A60" t="str">
        <f>A59</f>
        <v>MGC Heven 1</v>
      </c>
      <c r="B60" t="s">
        <v>41</v>
      </c>
      <c r="C60" t="str">
        <f>IF(ISBLANK(J60),K60,CONCATENATE(VLOOKUP(J60,Spielerauswahl!$A$2:$C$203,3,FALSE),", ",VLOOKUP(J60,Spielerauswahl!$A$2:$C$203,2,FALSE)))</f>
        <v>Wickel, Frank</v>
      </c>
      <c r="D60">
        <f>Eingabe_BS!G$97</f>
        <v>24</v>
      </c>
      <c r="E60">
        <f>Eingabe_BS!H$97</f>
        <v>21</v>
      </c>
      <c r="F60">
        <f>Eingabe_BS!I$97</f>
        <v>26</v>
      </c>
      <c r="G60">
        <f>Eingabe_BS!J$97</f>
        <v>24</v>
      </c>
      <c r="H60">
        <f t="shared" si="12"/>
        <v>95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5 / 0</v>
      </c>
      <c r="J60" s="34">
        <v>30278</v>
      </c>
      <c r="K60" s="34"/>
      <c r="L60" s="34" t="str">
        <f>IF(ISBLANK(J60),"",VLOOKUP(J60,Spielerauswahl!$A$2:$E$203,5,FALSE))</f>
        <v>SM1</v>
      </c>
      <c r="M60" s="34"/>
    </row>
    <row r="61" spans="1:13" ht="12.75">
      <c r="A61" t="str">
        <f aca="true" t="shared" si="14" ref="A61:A76">A60</f>
        <v>MGC Heven 1</v>
      </c>
      <c r="B61" t="s">
        <v>41</v>
      </c>
      <c r="C61" t="str">
        <f>IF(ISBLANK(J61),K61,CONCATENATE(VLOOKUP(J61,Spielerauswahl!$A$2:$C$203,3,FALSE),", ",VLOOKUP(J61,Spielerauswahl!$A$2:$C$203,2,FALSE)))</f>
        <v>Paffrath, Siegfried</v>
      </c>
      <c r="D61">
        <f>Eingabe_BS!L$97</f>
        <v>27</v>
      </c>
      <c r="E61">
        <f>Eingabe_BS!M$97</f>
        <v>26</v>
      </c>
      <c r="F61">
        <f>Eingabe_BS!N$97</f>
        <v>28</v>
      </c>
      <c r="G61">
        <f>Eingabe_BS!O$97</f>
        <v>22</v>
      </c>
      <c r="H61">
        <f t="shared" si="12"/>
        <v>103</v>
      </c>
      <c r="I61" t="str">
        <f t="shared" si="13"/>
        <v>6 / 1</v>
      </c>
      <c r="J61" s="34">
        <v>33511</v>
      </c>
      <c r="K61" s="34"/>
      <c r="L61" s="34" t="str">
        <f>IF(ISBLANK(J61),"",VLOOKUP(J61,Spielerauswahl!$A$2:$E$203,5,FALSE))</f>
        <v>SM2</v>
      </c>
      <c r="M61" s="34"/>
    </row>
    <row r="62" spans="1:13" ht="12.75">
      <c r="A62" t="str">
        <f t="shared" si="14"/>
        <v>MGC Heven 1</v>
      </c>
      <c r="B62" t="s">
        <v>41</v>
      </c>
      <c r="C62" t="str">
        <f>IF(ISBLANK(J62),K62,CONCATENATE(VLOOKUP(J62,Spielerauswahl!$A$2:$C$203,3,FALSE),", ",VLOOKUP(J62,Spielerauswahl!$A$2:$C$203,2,FALSE)))</f>
        <v>Neumann, Bärbel</v>
      </c>
      <c r="D62">
        <f>Eingabe_BS!Q$97</f>
        <v>32</v>
      </c>
      <c r="E62">
        <f>Eingabe_BS!R$97</f>
        <v>24</v>
      </c>
      <c r="F62">
        <f>Eingabe_BS!S$97</f>
        <v>27</v>
      </c>
      <c r="G62">
        <f>Eingabe_BS!T$97</f>
        <v>26</v>
      </c>
      <c r="H62">
        <f t="shared" si="12"/>
        <v>109</v>
      </c>
      <c r="I62" t="str">
        <f t="shared" si="13"/>
        <v>8 / 1</v>
      </c>
      <c r="J62" s="34">
        <v>33165</v>
      </c>
      <c r="K62" s="34"/>
      <c r="L62" s="34" t="str">
        <f>IF(ISBLANK(J62),"",VLOOKUP(J62,Spielerauswahl!$A$2:$E$203,5,FALSE))</f>
        <v>SW1</v>
      </c>
      <c r="M62" s="34"/>
    </row>
    <row r="63" spans="1:13" ht="12.75">
      <c r="A63" t="str">
        <f t="shared" si="14"/>
        <v>MGC Heven 1</v>
      </c>
      <c r="B63" t="s">
        <v>41</v>
      </c>
      <c r="C63" t="str">
        <f>IF(ISBLANK(J63),K63,CONCATENATE(VLOOKUP(J63,Spielerauswahl!$A$2:$C$203,3,FALSE),", ",VLOOKUP(J63,Spielerauswahl!$A$2:$C$203,2,FALSE)))</f>
        <v>Wickel-Paffrath, Melanie</v>
      </c>
      <c r="D63">
        <f>Eingabe_BS!V$97</f>
        <v>28</v>
      </c>
      <c r="E63">
        <f>Eingabe_BS!W$97</f>
        <v>24</v>
      </c>
      <c r="F63">
        <f>Eingabe_BS!X$97</f>
        <v>25</v>
      </c>
      <c r="G63">
        <f>Eingabe_BS!Y$97</f>
        <v>25</v>
      </c>
      <c r="H63">
        <f t="shared" si="12"/>
        <v>102</v>
      </c>
      <c r="I63" t="str">
        <f t="shared" si="13"/>
        <v>4 / 0</v>
      </c>
      <c r="J63" s="34">
        <v>33510</v>
      </c>
      <c r="K63" s="34"/>
      <c r="L63" s="34" t="str">
        <f>IF(ISBLANK(J63),"",VLOOKUP(J63,Spielerauswahl!$A$2:$E$203,5,FALSE))</f>
        <v>D</v>
      </c>
      <c r="M63" s="34"/>
    </row>
    <row r="64" spans="1:12" ht="12.75">
      <c r="A64" t="str">
        <f t="shared" si="14"/>
        <v>MGC Heven 1</v>
      </c>
      <c r="B64" t="s">
        <v>41</v>
      </c>
      <c r="C64" t="str">
        <f>IF(ISBLANK(J64),K64,CONCATENATE(VLOOKUP(J64,Spielerauswahl!$A$2:$C$203,3,FALSE),", ",VLOOKUP(J64,Spielerauswahl!$A$2:$C$203,2,FALSE)))</f>
        <v>Schröder, Klaus</v>
      </c>
      <c r="D64">
        <f>Eingabe_BS!AA$97</f>
        <v>26</v>
      </c>
      <c r="E64">
        <f>Eingabe_BS!AB$97</f>
        <v>23</v>
      </c>
      <c r="F64">
        <f>Eingabe_BS!AC$97</f>
        <v>23</v>
      </c>
      <c r="G64">
        <f>Eingabe_BS!AD$97</f>
        <v>28</v>
      </c>
      <c r="H64">
        <f t="shared" si="12"/>
        <v>100</v>
      </c>
      <c r="I64" t="str">
        <f t="shared" si="13"/>
        <v>5 / 3</v>
      </c>
      <c r="J64" s="34">
        <v>45547</v>
      </c>
      <c r="K64" s="34"/>
      <c r="L64" s="34" t="str">
        <f>IF(ISBLANK(J64),"",VLOOKUP(J64,Spielerauswahl!$A$2:$E$203,5,FALSE))</f>
        <v>SM1</v>
      </c>
    </row>
    <row r="65" spans="1:12" ht="12.75">
      <c r="A65" t="str">
        <f t="shared" si="14"/>
        <v>MGC Heven 1</v>
      </c>
      <c r="C65" s="23" t="s">
        <v>31</v>
      </c>
      <c r="D65" s="23">
        <f>SUM(D59:D64)</f>
        <v>159</v>
      </c>
      <c r="E65" s="23">
        <f>SUM(E59:E64)</f>
        <v>146</v>
      </c>
      <c r="F65" s="23">
        <f>SUM(F59:F64)</f>
        <v>154</v>
      </c>
      <c r="G65" s="23">
        <f>SUM(G59:G64)</f>
        <v>150</v>
      </c>
      <c r="H65" s="23">
        <f>SUM(D65:G65)</f>
        <v>609</v>
      </c>
      <c r="I65" s="23" t="str">
        <f t="shared" si="13"/>
        <v>13 / 4</v>
      </c>
      <c r="J65" s="34"/>
      <c r="K65" s="34"/>
      <c r="L65" s="34">
        <f>IF(ISBLANK(J65),"",VLOOKUP(J65,Spielerauswahl!$A$2:$E$203,5,FALSE))</f>
      </c>
    </row>
    <row r="66" spans="1:13" ht="12.75">
      <c r="A66" t="str">
        <f t="shared" si="14"/>
        <v>MGC Heven 1</v>
      </c>
      <c r="B66" t="s">
        <v>28</v>
      </c>
      <c r="C66" t="str">
        <f>IF(ISBLANK(J66),K66,CONCATENATE(VLOOKUP(J66,Spielerauswahl!$A$2:$C$203,3,FALSE),", ",VLOOKUP(J66,Spielerauswahl!$A$2:$C$203,2,FALSE)))</f>
        <v>Becker, Daniela</v>
      </c>
      <c r="D66">
        <f>Eingabe_BS!AF$97</f>
        <v>25</v>
      </c>
      <c r="E66">
        <f>Eingabe_BS!AG$97</f>
        <v>23</v>
      </c>
      <c r="F66">
        <f>Eingabe_BS!AH$97</f>
        <v>26</v>
      </c>
      <c r="G66">
        <f>Eingabe_BS!AI$97</f>
        <v>29</v>
      </c>
      <c r="H66">
        <f aca="true" t="shared" si="15" ref="H66:H76">IF(OR(C66=", ",C66=""),"",SUM(D66:G66))</f>
        <v>103</v>
      </c>
      <c r="I66" t="str">
        <f t="shared" si="13"/>
        <v>6 / 1</v>
      </c>
      <c r="J66" s="34">
        <v>35103</v>
      </c>
      <c r="K66" s="34"/>
      <c r="L66" s="34" t="str">
        <f>IF(ISBLANK(J66),"",VLOOKUP(J66,Spielerauswahl!$A$2:$E$203,5,FALSE))</f>
        <v>D</v>
      </c>
      <c r="M66" s="34"/>
    </row>
    <row r="67" spans="1:13" ht="12.75">
      <c r="A67" t="str">
        <f t="shared" si="14"/>
        <v>MGC Heven 1</v>
      </c>
      <c r="B67" t="s">
        <v>29</v>
      </c>
      <c r="C67" t="str">
        <f>IF(ISBLANK(J67),K67,CONCATENATE(VLOOKUP(J67,Spielerauswahl!$A$2:$C$203,3,FALSE),", ",VLOOKUP(J67,Spielerauswahl!$A$2:$C$203,2,FALSE)))</f>
        <v>Scheliga, Danny</v>
      </c>
      <c r="D67">
        <f>Eingabe_BS!AK$97</f>
        <v>27</v>
      </c>
      <c r="E67">
        <f>Eingabe_BS!AL$97</f>
        <v>27</v>
      </c>
      <c r="F67">
        <f>Eingabe_BS!AM$97</f>
        <v>31</v>
      </c>
      <c r="G67">
        <f>Eingabe_BS!AN$97</f>
        <v>33</v>
      </c>
      <c r="H67">
        <f t="shared" si="15"/>
        <v>118</v>
      </c>
      <c r="I67" t="str">
        <f t="shared" si="13"/>
        <v>6 / 4</v>
      </c>
      <c r="J67" s="34">
        <v>65872</v>
      </c>
      <c r="K67" s="34"/>
      <c r="L67" s="34" t="str">
        <f>IF(ISBLANK(J67),"",VLOOKUP(J67,Spielerauswahl!$A$2:$E$203,5,FALSE))</f>
        <v>SCHM</v>
      </c>
      <c r="M67" s="34"/>
    </row>
    <row r="68" spans="1:12" ht="12.75" hidden="1">
      <c r="A68" t="str">
        <f t="shared" si="14"/>
        <v>MGC Heven 1</v>
      </c>
      <c r="B68" t="s">
        <v>29</v>
      </c>
      <c r="C68">
        <f>IF(ISBLANK(J68),K68,CONCATENATE(VLOOKUP(J68,Spielerauswahl!$A$2:$C$203,3,FALSE),", ",VLOOKUP(J68,Spielerauswahl!$A$2:$C$203,2,FALSE)))</f>
        <v>0</v>
      </c>
      <c r="D68">
        <f>Eingabe_BS!AP$97</f>
        <v>0</v>
      </c>
      <c r="E68">
        <f>Eingabe_BS!AQ$97</f>
        <v>0</v>
      </c>
      <c r="F68">
        <f>Eingabe_BS!AR$97</f>
        <v>0</v>
      </c>
      <c r="G68">
        <f>Eingabe_BS!AS$97</f>
        <v>0</v>
      </c>
      <c r="H68">
        <f t="shared" si="15"/>
        <v>0</v>
      </c>
      <c r="I68">
        <f t="shared" si="13"/>
        <v>0</v>
      </c>
      <c r="J68" s="34"/>
      <c r="K68" s="34"/>
      <c r="L68" s="34">
        <f>IF(ISBLANK(J68),"",VLOOKUP(J68,Spielerauswahl!$A$2:$E$203,5,FALSE))</f>
      </c>
    </row>
    <row r="69" spans="1:13" ht="13.5" customHeight="1" hidden="1">
      <c r="A69" t="str">
        <f t="shared" si="14"/>
        <v>MGC Heven 1</v>
      </c>
      <c r="B69" t="s">
        <v>29</v>
      </c>
      <c r="C69">
        <f>IF(ISBLANK(J69),K69,CONCATENATE(VLOOKUP(J69,Spielerauswahl!$A$2:$C$203,3,FALSE),", ",VLOOKUP(J69,Spielerauswahl!$A$2:$C$203,2,FALSE)))</f>
        <v>0</v>
      </c>
      <c r="D69">
        <f>Eingabe_BS!AU$97</f>
        <v>0</v>
      </c>
      <c r="E69">
        <f>Eingabe_BS!AV$97</f>
        <v>0</v>
      </c>
      <c r="F69">
        <f>Eingabe_BS!AW$97</f>
        <v>0</v>
      </c>
      <c r="G69">
        <f>Eingabe_BS!AX$97</f>
        <v>0</v>
      </c>
      <c r="H69">
        <f t="shared" si="15"/>
        <v>0</v>
      </c>
      <c r="I69">
        <f t="shared" si="13"/>
        <v>0</v>
      </c>
      <c r="J69" s="34"/>
      <c r="K69" s="34"/>
      <c r="L69" s="34">
        <f>IF(ISBLANK(J69),"",VLOOKUP(J69,Spielerauswahl!$A$2:$E$203,5,FALSE))</f>
      </c>
      <c r="M69" s="34"/>
    </row>
    <row r="70" spans="1:12" ht="12.75" hidden="1">
      <c r="A70" t="str">
        <f t="shared" si="14"/>
        <v>MGC Heven 1</v>
      </c>
      <c r="B70" t="s">
        <v>29</v>
      </c>
      <c r="C70">
        <f>IF(ISBLANK(J70),K70,CONCATENATE(VLOOKUP(J70,Spielerauswahl!$A$2:$C$203,3,FALSE),", ",VLOOKUP(J70,Spielerauswahl!$A$2:$C$203,2,FALSE)))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  <c r="L70" s="34">
        <f>IF(ISBLANK(J70),"",VLOOKUP(J70,Spielerauswahl!$A$2:$E$203,5,FALSE))</f>
      </c>
    </row>
    <row r="71" spans="1:12" ht="12.75" hidden="1">
      <c r="A71" t="str">
        <f t="shared" si="14"/>
        <v>MGC Heven 1</v>
      </c>
      <c r="B71" t="s">
        <v>29</v>
      </c>
      <c r="C71">
        <f>IF(ISBLANK(J71),K71,CONCATENATE(VLOOKUP(J71,Spielerauswahl!$A$2:$C$203,3,FALSE),", ",VLOOKUP(J71,Spielerauswahl!$A$2:$C$203,2,FALSE)))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  <c r="L71" s="34">
        <f>IF(ISBLANK(J71),"",VLOOKUP(J71,Spielerauswahl!$A$2:$E$203,5,FALSE))</f>
      </c>
    </row>
    <row r="72" spans="1:12" ht="12.75" hidden="1">
      <c r="A72" t="str">
        <f t="shared" si="14"/>
        <v>MGC Heven 1</v>
      </c>
      <c r="B72" t="s">
        <v>29</v>
      </c>
      <c r="C72">
        <f>IF(ISBLANK(J72),K72,CONCATENATE(VLOOKUP(J72,Spielerauswahl!$A$2:$C$203,3,FALSE),", ",VLOOKUP(J72,Spielerauswahl!$A$2:$C$203,2,FALSE)))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  <c r="L72" s="34">
        <f>IF(ISBLANK(J72),"",VLOOKUP(J72,Spielerauswahl!$A$2:$E$203,5,FALSE))</f>
      </c>
    </row>
    <row r="73" spans="1:12" ht="12.75" hidden="1">
      <c r="A73" t="str">
        <f t="shared" si="14"/>
        <v>MGC Heven 1</v>
      </c>
      <c r="B73" t="s">
        <v>29</v>
      </c>
      <c r="C73">
        <f>IF(ISBLANK(J73),K73,CONCATENATE(VLOOKUP(J73,Spielerauswahl!$A$2:$C$203,3,FALSE),", ",VLOOKUP(J73,Spielerauswahl!$A$2:$C$203,2,FALSE)))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  <c r="L73" s="34">
        <f>IF(ISBLANK(J73),"",VLOOKUP(J73,Spielerauswahl!$A$2:$E$203,5,FALSE))</f>
      </c>
    </row>
    <row r="74" spans="1:12" ht="12.75" hidden="1">
      <c r="A74" t="str">
        <f t="shared" si="14"/>
        <v>MGC Heven 1</v>
      </c>
      <c r="B74" t="s">
        <v>29</v>
      </c>
      <c r="C74">
        <f>IF(ISBLANK(J74),K74,CONCATENATE(VLOOKUP(J74,Spielerauswahl!$A$2:$C$203,3,FALSE),", ",VLOOKUP(J74,Spielerauswahl!$A$2:$C$203,2,FALSE)))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  <c r="L74" s="34">
        <f>IF(ISBLANK(J74),"",VLOOKUP(J74,Spielerauswahl!$A$2:$E$203,5,FALSE))</f>
      </c>
    </row>
    <row r="75" spans="1:12" ht="12.75" hidden="1">
      <c r="A75" t="str">
        <f t="shared" si="14"/>
        <v>MGC Heven 1</v>
      </c>
      <c r="B75" t="s">
        <v>29</v>
      </c>
      <c r="C75">
        <f>IF(ISBLANK(J75),K75,CONCATENATE(VLOOKUP(J75,Spielerauswahl!$A$2:$C$203,3,FALSE),", ",VLOOKUP(J75,Spielerauswahl!$A$2:$C$203,2,FALSE)))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  <c r="L75" s="34">
        <f>IF(ISBLANK(J75),"",VLOOKUP(J75,Spielerauswahl!$A$2:$E$203,5,FALSE))</f>
      </c>
    </row>
    <row r="76" spans="1:12" ht="12.75" hidden="1">
      <c r="A76" t="str">
        <f t="shared" si="14"/>
        <v>MGC Heven 1</v>
      </c>
      <c r="B76" t="s">
        <v>29</v>
      </c>
      <c r="C76">
        <f>IF(ISBLANK(J76),K76,CONCATENATE(VLOOKUP(J76,Spielerauswahl!$A$2:$C$203,3,FALSE),", ",VLOOKUP(J76,Spielerauswahl!$A$2:$C$203,2,FALSE)))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  <c r="L76" s="34">
        <f>IF(ISBLANK(J76),"",VLOOKUP(J76,Spielerauswahl!$A$2:$E$203,5,FALSE))</f>
      </c>
    </row>
    <row r="77" spans="10:12" ht="12.75">
      <c r="J77" s="34"/>
      <c r="K77" s="34"/>
      <c r="L77" s="34">
        <f>IF(ISBLANK(J77),"",VLOOKUP(J77,Spielerauswahl!$A$2:$E$203,5,FALSE))</f>
      </c>
    </row>
    <row r="78" spans="1:12" ht="12.75">
      <c r="A78" t="str">
        <f>Eingabe_BS!A102</f>
        <v>MGC "AS" Witten 1</v>
      </c>
      <c r="B78" t="s">
        <v>41</v>
      </c>
      <c r="C78" t="str">
        <f>IF(ISBLANK(J78),K78,CONCATENATE(VLOOKUP(J78,Spielerauswahl!$A$2:$C$203,3,FALSE),", ",VLOOKUP(J78,Spielerauswahl!$A$2:$C$203,2,FALSE)))</f>
        <v>Eisermann, Bernd</v>
      </c>
      <c r="D78">
        <f>Eingabe_BS!B$122</f>
        <v>24</v>
      </c>
      <c r="E78">
        <f>Eingabe_BS!C$122</f>
        <v>30</v>
      </c>
      <c r="F78">
        <f>Eingabe_BS!D$122</f>
        <v>23</v>
      </c>
      <c r="G78">
        <f>Eingabe_BS!E$122</f>
        <v>24</v>
      </c>
      <c r="H78">
        <f aca="true" t="shared" si="16" ref="H78:H83">IF(OR(C78=", ",C78=""),"",SUM(D78:G78))</f>
        <v>101</v>
      </c>
      <c r="I78" t="str">
        <f>IF(OR(C78=", ",C78=""),"",IF(G78&gt;0,CONCATENATE(MAX(D78:G78)-MIN(D78:G78)," / ",SMALL(D78:G78,3)-SMALL(D78:G78,2)),IF(F78&gt;0,MAX(D78:F78)-MIN(D78:F78),MAX(D78:E78)-MIN(D78,E78))))</f>
        <v>7 / 0</v>
      </c>
      <c r="J78" s="34">
        <v>24693</v>
      </c>
      <c r="K78" s="34"/>
      <c r="L78" s="34" t="str">
        <f>IF(ISBLANK(J78),"",VLOOKUP(J78,Spielerauswahl!$A$2:$E$203,5,FALSE))</f>
        <v>SM1</v>
      </c>
    </row>
    <row r="79" spans="1:13" ht="12.75">
      <c r="A79" t="str">
        <f>A78</f>
        <v>MGC "AS" Witten 1</v>
      </c>
      <c r="B79" t="s">
        <v>41</v>
      </c>
      <c r="C79" t="str">
        <f>IF(ISBLANK(J79),K79,CONCATENATE(VLOOKUP(J79,Spielerauswahl!$A$2:$C$203,3,FALSE),", ",VLOOKUP(J79,Spielerauswahl!$A$2:$C$203,2,FALSE)))</f>
        <v>Lüttenberg, Winfried</v>
      </c>
      <c r="D79">
        <f>Eingabe_BS!G$122</f>
        <v>22</v>
      </c>
      <c r="E79">
        <f>Eingabe_BS!H$122</f>
        <v>21</v>
      </c>
      <c r="F79">
        <f>Eingabe_BS!I$122</f>
        <v>22</v>
      </c>
      <c r="G79">
        <f>Eingabe_BS!J$122</f>
        <v>23</v>
      </c>
      <c r="H79">
        <f t="shared" si="16"/>
        <v>88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2 / 0</v>
      </c>
      <c r="J79" s="34">
        <v>21946</v>
      </c>
      <c r="K79" s="34"/>
      <c r="L79" s="34" t="str">
        <f>IF(ISBLANK(J79),"",VLOOKUP(J79,Spielerauswahl!$A$2:$E$203,5,FALSE))</f>
        <v>SM2</v>
      </c>
      <c r="M79" s="34"/>
    </row>
    <row r="80" spans="1:12" ht="12.75">
      <c r="A80" t="str">
        <f aca="true" t="shared" si="18" ref="A80:A95">A79</f>
        <v>MGC "AS" Witten 1</v>
      </c>
      <c r="B80" t="s">
        <v>41</v>
      </c>
      <c r="C80" t="str">
        <f>IF(ISBLANK(J80),K80,CONCATENATE(VLOOKUP(J80,Spielerauswahl!$A$2:$C$203,3,FALSE),", ",VLOOKUP(J80,Spielerauswahl!$A$2:$C$203,2,FALSE)))</f>
        <v>Greiffendorf, Hellmut</v>
      </c>
      <c r="D80">
        <f>Eingabe_BS!L$122</f>
        <v>26</v>
      </c>
      <c r="E80">
        <f>Eingabe_BS!M$122</f>
        <v>24</v>
      </c>
      <c r="F80">
        <f>Eingabe_BS!N$122</f>
        <v>29</v>
      </c>
      <c r="G80">
        <f>Eingabe_BS!O$122</f>
        <v>24</v>
      </c>
      <c r="H80">
        <f t="shared" si="16"/>
        <v>103</v>
      </c>
      <c r="I80" t="str">
        <f t="shared" si="17"/>
        <v>5 / 2</v>
      </c>
      <c r="J80" s="34">
        <v>3800</v>
      </c>
      <c r="K80" s="34"/>
      <c r="L80" s="34" t="str">
        <f>IF(ISBLANK(J80),"",VLOOKUP(J80,Spielerauswahl!$A$2:$E$203,5,FALSE))</f>
        <v>SM2</v>
      </c>
    </row>
    <row r="81" spans="1:12" ht="12.75">
      <c r="A81" t="str">
        <f t="shared" si="18"/>
        <v>MGC "AS" Witten 1</v>
      </c>
      <c r="B81" t="s">
        <v>41</v>
      </c>
      <c r="C81" t="str">
        <f>IF(ISBLANK(J81),K81,CONCATENATE(VLOOKUP(J81,Spielerauswahl!$A$2:$C$203,3,FALSE),", ",VLOOKUP(J81,Spielerauswahl!$A$2:$C$203,2,FALSE)))</f>
        <v>Hickert, Peter</v>
      </c>
      <c r="D81">
        <f>Eingabe_BS!Q$122</f>
        <v>30</v>
      </c>
      <c r="E81">
        <f>Eingabe_BS!R$122</f>
        <v>28</v>
      </c>
      <c r="F81">
        <f>Eingabe_BS!S$122</f>
        <v>26</v>
      </c>
      <c r="G81">
        <f>Eingabe_BS!T$122</f>
        <v>26</v>
      </c>
      <c r="H81">
        <f t="shared" si="16"/>
        <v>110</v>
      </c>
      <c r="I81" t="str">
        <f t="shared" si="17"/>
        <v>4 / 2</v>
      </c>
      <c r="J81" s="34">
        <v>46250</v>
      </c>
      <c r="K81" s="34"/>
      <c r="L81" s="34" t="str">
        <f>IF(ISBLANK(J81),"",VLOOKUP(J81,Spielerauswahl!$A$2:$E$203,5,FALSE))</f>
        <v>SM1</v>
      </c>
    </row>
    <row r="82" spans="1:12" ht="12.75">
      <c r="A82" t="str">
        <f t="shared" si="18"/>
        <v>MGC "AS" Witten 1</v>
      </c>
      <c r="B82" t="s">
        <v>41</v>
      </c>
      <c r="C82" t="str">
        <f>IF(ISBLANK(J82),K82,CONCATENATE(VLOOKUP(J82,Spielerauswahl!$A$2:$C$203,3,FALSE),", ",VLOOKUP(J82,Spielerauswahl!$A$2:$C$203,2,FALSE)))</f>
        <v>Klein, Theo</v>
      </c>
      <c r="D82">
        <f>Eingabe_BS!V$122</f>
        <v>24</v>
      </c>
      <c r="E82">
        <f>Eingabe_BS!W$122</f>
        <v>24</v>
      </c>
      <c r="F82">
        <f>Eingabe_BS!X$122</f>
        <v>23</v>
      </c>
      <c r="G82">
        <f>Eingabe_BS!Y$122</f>
        <v>24</v>
      </c>
      <c r="H82">
        <f t="shared" si="16"/>
        <v>95</v>
      </c>
      <c r="I82" t="str">
        <f t="shared" si="17"/>
        <v>1 / 0</v>
      </c>
      <c r="J82" s="34">
        <v>40219</v>
      </c>
      <c r="K82" s="34"/>
      <c r="L82" s="34" t="str">
        <f>IF(ISBLANK(J82),"",VLOOKUP(J82,Spielerauswahl!$A$2:$E$203,5,FALSE))</f>
        <v>SM1</v>
      </c>
    </row>
    <row r="83" spans="1:12" ht="12.75">
      <c r="A83" t="str">
        <f t="shared" si="18"/>
        <v>MGC "AS" Witten 1</v>
      </c>
      <c r="B83" t="s">
        <v>41</v>
      </c>
      <c r="C83" t="str">
        <f>IF(ISBLANK(J83),K83,CONCATENATE(VLOOKUP(J83,Spielerauswahl!$A$2:$C$203,3,FALSE),", ",VLOOKUP(J83,Spielerauswahl!$A$2:$C$203,2,FALSE)))</f>
        <v>Battling, Jan Hendrik</v>
      </c>
      <c r="D83">
        <f>Eingabe_BS!AA$122</f>
        <v>22</v>
      </c>
      <c r="E83">
        <f>Eingabe_BS!AB$122</f>
        <v>23</v>
      </c>
      <c r="F83">
        <f>Eingabe_BS!AC$122</f>
        <v>20</v>
      </c>
      <c r="G83">
        <f>Eingabe_BS!AD$122</f>
        <v>24</v>
      </c>
      <c r="H83">
        <f t="shared" si="16"/>
        <v>89</v>
      </c>
      <c r="I83" t="str">
        <f t="shared" si="17"/>
        <v>4 / 1</v>
      </c>
      <c r="J83" s="34">
        <v>37799</v>
      </c>
      <c r="K83" s="34"/>
      <c r="L83" s="34" t="str">
        <f>IF(ISBLANK(J83),"",VLOOKUP(J83,Spielerauswahl!$A$2:$E$203,5,FALSE))</f>
        <v>H</v>
      </c>
    </row>
    <row r="84" spans="1:12" ht="12.75">
      <c r="A84" t="str">
        <f t="shared" si="18"/>
        <v>MGC "AS" Witten 1</v>
      </c>
      <c r="C84" s="23" t="s">
        <v>31</v>
      </c>
      <c r="D84" s="23">
        <f>SUM(D78:D83)</f>
        <v>148</v>
      </c>
      <c r="E84" s="23">
        <f>SUM(E78:E83)</f>
        <v>150</v>
      </c>
      <c r="F84" s="23">
        <f>SUM(F78:F83)</f>
        <v>143</v>
      </c>
      <c r="G84" s="23">
        <f>SUM(G78:G83)</f>
        <v>145</v>
      </c>
      <c r="H84" s="23">
        <f>SUM(D84:G84)</f>
        <v>586</v>
      </c>
      <c r="I84" s="23" t="str">
        <f t="shared" si="17"/>
        <v>7 / 3</v>
      </c>
      <c r="J84" s="34"/>
      <c r="K84" s="34"/>
      <c r="L84" s="34">
        <f>IF(ISBLANK(J84),"",VLOOKUP(J84,Spielerauswahl!$A$2:$E$203,5,FALSE))</f>
      </c>
    </row>
    <row r="85" spans="1:13" ht="12.75">
      <c r="A85" t="str">
        <f t="shared" si="18"/>
        <v>MGC "AS" Witten 1</v>
      </c>
      <c r="B85" t="s">
        <v>28</v>
      </c>
      <c r="C85" t="str">
        <f>IF(ISBLANK(J85),K85,CONCATENATE(VLOOKUP(J85,Spielerauswahl!$A$2:$C$203,3,FALSE),", ",VLOOKUP(J85,Spielerauswahl!$A$2:$C$203,2,FALSE)))</f>
        <v>Tabor, Peter</v>
      </c>
      <c r="D85">
        <f>Eingabe_BS!AF$122</f>
        <v>29</v>
      </c>
      <c r="E85">
        <f>Eingabe_BS!AG$122</f>
        <v>26</v>
      </c>
      <c r="F85">
        <f>Eingabe_BS!AH$122</f>
        <v>26</v>
      </c>
      <c r="G85">
        <f>Eingabe_BS!AI$122</f>
        <v>29</v>
      </c>
      <c r="H85">
        <f aca="true" t="shared" si="19" ref="H85:H95">IF(OR(C85=", ",C85=""),"",SUM(D85:G85))</f>
        <v>110</v>
      </c>
      <c r="I85" t="str">
        <f t="shared" si="17"/>
        <v>3 / 3</v>
      </c>
      <c r="J85" s="34">
        <v>27974</v>
      </c>
      <c r="K85" s="34"/>
      <c r="L85" s="34" t="str">
        <f>IF(ISBLANK(J85),"",VLOOKUP(J85,Spielerauswahl!$A$2:$E$203,5,FALSE))</f>
        <v>SM1</v>
      </c>
      <c r="M85" s="34"/>
    </row>
    <row r="86" spans="1:12" ht="12.75">
      <c r="A86" t="str">
        <f t="shared" si="18"/>
        <v>MGC "AS" Witten 1</v>
      </c>
      <c r="B86" t="s">
        <v>29</v>
      </c>
      <c r="C86" t="str">
        <f>IF(ISBLANK(J86),K86,CONCATENATE(VLOOKUP(J86,Spielerauswahl!$A$2:$C$203,3,FALSE),", ",VLOOKUP(J86,Spielerauswahl!$A$2:$C$203,2,FALSE)))</f>
        <v>Jezierski, Marie-Luise</v>
      </c>
      <c r="D86">
        <f>Eingabe_BS!AK$122</f>
        <v>31</v>
      </c>
      <c r="E86">
        <f>Eingabe_BS!AL$122</f>
        <v>31</v>
      </c>
      <c r="F86">
        <f>Eingabe_BS!AM$122</f>
        <v>30</v>
      </c>
      <c r="G86">
        <f>Eingabe_BS!AN$122</f>
        <v>32</v>
      </c>
      <c r="H86">
        <f t="shared" si="19"/>
        <v>124</v>
      </c>
      <c r="I86" t="str">
        <f t="shared" si="17"/>
        <v>2 / 0</v>
      </c>
      <c r="J86" s="34">
        <v>61958</v>
      </c>
      <c r="K86" s="34"/>
      <c r="L86" s="34" t="str">
        <f>IF(ISBLANK(J86),"",VLOOKUP(J86,Spielerauswahl!$A$2:$E$203,5,FALSE))</f>
        <v>SW2</v>
      </c>
    </row>
    <row r="87" spans="1:12" ht="12.75">
      <c r="A87" t="str">
        <f t="shared" si="18"/>
        <v>MGC "AS" Witten 1</v>
      </c>
      <c r="B87" t="s">
        <v>29</v>
      </c>
      <c r="C87" t="str">
        <f>IF(ISBLANK(J87),K87,CONCATENATE(VLOOKUP(J87,Spielerauswahl!$A$2:$C$203,3,FALSE),", ",VLOOKUP(J87,Spielerauswahl!$A$2:$C$203,2,FALSE)))</f>
        <v>Jezierski, Paul</v>
      </c>
      <c r="D87">
        <f>Eingabe_BS!AP$122</f>
        <v>26</v>
      </c>
      <c r="E87">
        <f>Eingabe_BS!AQ$122</f>
        <v>31</v>
      </c>
      <c r="F87">
        <f>Eingabe_BS!AR$122</f>
        <v>33</v>
      </c>
      <c r="G87">
        <f>Eingabe_BS!AS$122</f>
        <v>32</v>
      </c>
      <c r="H87">
        <f t="shared" si="19"/>
        <v>122</v>
      </c>
      <c r="I87" t="str">
        <f t="shared" si="17"/>
        <v>7 / 1</v>
      </c>
      <c r="J87" s="34">
        <v>61620</v>
      </c>
      <c r="K87" s="34"/>
      <c r="L87" s="34" t="str">
        <f>IF(ISBLANK(J87),"",VLOOKUP(J87,Spielerauswahl!$A$2:$E$203,5,FALSE))</f>
        <v>SM2</v>
      </c>
    </row>
    <row r="88" spans="1:12" ht="12.75" hidden="1">
      <c r="A88" t="str">
        <f t="shared" si="18"/>
        <v>MGC "AS" Witten 1</v>
      </c>
      <c r="B88" t="s">
        <v>29</v>
      </c>
      <c r="C88">
        <f>IF(ISBLANK(J88),K88,CONCATENATE(VLOOKUP(J88,Spielerauswahl!$A$2:$C$203,3,FALSE),", ",VLOOKUP(J88,Spielerauswahl!$A$2:$C$203,2,FALSE)))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  <c r="K88" s="34"/>
      <c r="L88" s="34">
        <f>IF(ISBLANK(J88),"",VLOOKUP(J88,Spielerauswahl!$A$2:$E$203,5,FALSE))</f>
      </c>
    </row>
    <row r="89" spans="1:12" ht="12.75" hidden="1">
      <c r="A89" t="str">
        <f t="shared" si="18"/>
        <v>MGC "AS" Witten 1</v>
      </c>
      <c r="B89" t="s">
        <v>29</v>
      </c>
      <c r="C89">
        <f>IF(ISBLANK(J89),K89,CONCATENATE(VLOOKUP(J89,Spielerauswahl!$A$2:$C$203,3,FALSE),", ",VLOOKUP(J89,Spielerauswahl!$A$2:$C$203,2,FALSE)))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  <c r="K89" s="34"/>
      <c r="L89" s="34">
        <f>IF(ISBLANK(J89),"",VLOOKUP(J89,Spielerauswahl!$A$2:$E$203,5,FALSE))</f>
      </c>
    </row>
    <row r="90" spans="1:12" ht="12.75" hidden="1">
      <c r="A90" t="str">
        <f t="shared" si="18"/>
        <v>MGC "AS" Witten 1</v>
      </c>
      <c r="B90" t="s">
        <v>29</v>
      </c>
      <c r="C90">
        <f>IF(ISBLANK(J90),K90,CONCATENATE(VLOOKUP(J90,Spielerauswahl!$A$2:$C$203,3,FALSE),", ",VLOOKUP(J90,Spielerauswahl!$A$2:$C$203,2,FALSE)))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  <c r="L90" s="34">
        <f>IF(ISBLANK(J90),"",VLOOKUP(J90,Spielerauswahl!$A$2:$E$203,5,FALSE))</f>
      </c>
    </row>
    <row r="91" spans="1:12" ht="12.75" hidden="1">
      <c r="A91" t="str">
        <f t="shared" si="18"/>
        <v>MGC "AS" Witten 1</v>
      </c>
      <c r="B91" t="s">
        <v>29</v>
      </c>
      <c r="C91">
        <f>IF(ISBLANK(J91),K91,CONCATENATE(VLOOKUP(J91,Spielerauswahl!$A$2:$C$203,3,FALSE),", ",VLOOKUP(J91,Spielerauswahl!$A$2:$C$203,2,FALSE)))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  <c r="L91" s="34">
        <f>IF(ISBLANK(J91),"",VLOOKUP(J91,Spielerauswahl!$A$2:$E$203,5,FALSE))</f>
      </c>
    </row>
    <row r="92" spans="1:12" ht="12.75" hidden="1">
      <c r="A92" t="str">
        <f t="shared" si="18"/>
        <v>MGC "AS" Witten 1</v>
      </c>
      <c r="B92" t="s">
        <v>29</v>
      </c>
      <c r="C92">
        <f>IF(ISBLANK(J92),K92,CONCATENATE(VLOOKUP(J92,Spielerauswahl!$A$2:$C$203,3,FALSE),", ",VLOOKUP(J92,Spielerauswahl!$A$2:$C$203,2,FALSE)))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  <c r="L92" s="34">
        <f>IF(ISBLANK(J92),"",VLOOKUP(J92,Spielerauswahl!$A$2:$E$203,5,FALSE))</f>
      </c>
    </row>
    <row r="93" spans="1:12" ht="12.75" hidden="1">
      <c r="A93" t="str">
        <f t="shared" si="18"/>
        <v>MGC "AS" Witten 1</v>
      </c>
      <c r="B93" t="s">
        <v>29</v>
      </c>
      <c r="C93">
        <f>IF(ISBLANK(J93),K93,CONCATENATE(VLOOKUP(J93,Spielerauswahl!$A$2:$C$203,3,FALSE),", ",VLOOKUP(J93,Spielerauswahl!$A$2:$C$203,2,FALSE)))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  <c r="L93" s="34">
        <f>IF(ISBLANK(J93),"",VLOOKUP(J93,Spielerauswahl!$A$2:$E$203,5,FALSE))</f>
      </c>
    </row>
    <row r="94" spans="1:12" ht="12.75" hidden="1">
      <c r="A94" t="str">
        <f t="shared" si="18"/>
        <v>MGC "AS" Witten 1</v>
      </c>
      <c r="B94" t="s">
        <v>29</v>
      </c>
      <c r="C94">
        <f>IF(ISBLANK(J94),K94,CONCATENATE(VLOOKUP(J94,Spielerauswahl!$A$2:$C$203,3,FALSE),", ",VLOOKUP(J94,Spielerauswahl!$A$2:$C$203,2,FALSE)))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  <c r="L94" s="34">
        <f>IF(ISBLANK(J94),"",VLOOKUP(J94,Spielerauswahl!$A$2:$E$203,5,FALSE))</f>
      </c>
    </row>
    <row r="95" spans="1:12" ht="12.75" hidden="1">
      <c r="A95" t="str">
        <f t="shared" si="18"/>
        <v>MGC "AS" Witten 1</v>
      </c>
      <c r="B95" t="s">
        <v>29</v>
      </c>
      <c r="C95">
        <f>IF(ISBLANK(J95),K95,CONCATENATE(VLOOKUP(J95,Spielerauswahl!$A$2:$C$203,3,FALSE),", ",VLOOKUP(J95,Spielerauswahl!$A$2:$C$203,2,FALSE)))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  <c r="L95" s="34">
        <f>IF(ISBLANK(J95),"",VLOOKUP(J95,Spielerauswahl!$A$2:$E$203,5,FALSE))</f>
      </c>
    </row>
    <row r="96" spans="10:12" ht="12.75">
      <c r="J96" s="34"/>
      <c r="K96" s="34"/>
      <c r="L96" s="34">
        <f>IF(ISBLANK(J96),"",VLOOKUP(J96,Spielerauswahl!$A$2:$E$203,5,FALSE))</f>
      </c>
    </row>
    <row r="97" spans="1:12" ht="12.75">
      <c r="A97" t="str">
        <f>Eingabe_BS!A127</f>
        <v>MGC Horn-Bad Meinberg 1</v>
      </c>
      <c r="B97" t="s">
        <v>41</v>
      </c>
      <c r="C97" t="str">
        <f>IF(ISBLANK(J97),K97,CONCATENATE(VLOOKUP(J97,Spielerauswahl!$A$2:$C$203,3,FALSE),", ",VLOOKUP(J97,Spielerauswahl!$A$2:$C$203,2,FALSE)))</f>
        <v>Loyek, Philipp</v>
      </c>
      <c r="D97">
        <f>Eingabe_BS!B$147</f>
        <v>27</v>
      </c>
      <c r="E97">
        <f>Eingabe_BS!C$147</f>
        <v>24</v>
      </c>
      <c r="F97">
        <f>Eingabe_BS!D$147</f>
        <v>28</v>
      </c>
      <c r="G97">
        <f>Eingabe_BS!E$147</f>
        <v>25</v>
      </c>
      <c r="H97">
        <f aca="true" t="shared" si="20" ref="H97:H102">IF(OR(C97=", ",C97=""),"",SUM(D97:G97))</f>
        <v>104</v>
      </c>
      <c r="I97" t="str">
        <f>IF(OR(C97=", ",C97=""),"",IF(G97&gt;0,CONCATENATE(MAX(D97:G97)-MIN(D97:G97)," / ",SMALL(D97:G97,3)-SMALL(D97:G97,2)),IF(F97&gt;0,MAX(D97:F97)-MIN(D97:F97),MAX(D97:E97)-MIN(D97,E97))))</f>
        <v>4 / 2</v>
      </c>
      <c r="J97" s="34">
        <v>64923</v>
      </c>
      <c r="K97" s="34"/>
      <c r="L97" s="34" t="str">
        <f>IF(ISBLANK(J97),"",VLOOKUP(J97,Spielerauswahl!$A$2:$E$203,5,FALSE))</f>
        <v>JM</v>
      </c>
    </row>
    <row r="98" spans="1:12" ht="12.75">
      <c r="A98" t="str">
        <f>A97</f>
        <v>MGC Horn-Bad Meinberg 1</v>
      </c>
      <c r="B98" t="s">
        <v>41</v>
      </c>
      <c r="C98" t="str">
        <f>IF(ISBLANK(J98),K98,CONCATENATE(VLOOKUP(J98,Spielerauswahl!$A$2:$C$203,3,FALSE),", ",VLOOKUP(J98,Spielerauswahl!$A$2:$C$203,2,FALSE)))</f>
        <v>Reßler, Wilfried</v>
      </c>
      <c r="D98">
        <f>Eingabe_BS!G$147</f>
        <v>24</v>
      </c>
      <c r="E98">
        <f>Eingabe_BS!H$147</f>
        <v>22</v>
      </c>
      <c r="F98">
        <f>Eingabe_BS!I$147</f>
        <v>25</v>
      </c>
      <c r="G98">
        <f>Eingabe_BS!J$147</f>
        <v>23</v>
      </c>
      <c r="H98">
        <f t="shared" si="20"/>
        <v>94</v>
      </c>
      <c r="I98" t="str">
        <f aca="true" t="shared" si="21" ref="I98:I114">IF(OR(C98=", ",C98=""),"",IF(G98&gt;0,CONCATENATE(MAX(D98:G98)-MIN(D98:G98)," / ",SMALL(D98:G98,3)-SMALL(D98:G98,2)),IF(F98&gt;0,MAX(D98:F98)-MIN(D98:F98),MAX(D98:E98)-MIN(D98,E98))))</f>
        <v>3 / 1</v>
      </c>
      <c r="J98" s="34">
        <v>5603</v>
      </c>
      <c r="K98" s="34"/>
      <c r="L98" s="34" t="str">
        <f>IF(ISBLANK(J98),"",VLOOKUP(J98,Spielerauswahl!$A$2:$E$203,5,FALSE))</f>
        <v>SM2</v>
      </c>
    </row>
    <row r="99" spans="1:13" ht="12.75">
      <c r="A99" t="str">
        <f aca="true" t="shared" si="22" ref="A99:A114">A98</f>
        <v>MGC Horn-Bad Meinberg 1</v>
      </c>
      <c r="B99" t="s">
        <v>41</v>
      </c>
      <c r="C99" t="str">
        <f>IF(ISBLANK(J99),K99,CONCATENATE(VLOOKUP(J99,Spielerauswahl!$A$2:$C$203,3,FALSE),", ",VLOOKUP(J99,Spielerauswahl!$A$2:$C$203,2,FALSE)))</f>
        <v>Brakhage, Cedric</v>
      </c>
      <c r="D99">
        <f>Eingabe_BS!L$147</f>
        <v>36</v>
      </c>
      <c r="E99">
        <f>Eingabe_BS!M$147</f>
        <v>32</v>
      </c>
      <c r="F99">
        <f>Eingabe_BS!N$147</f>
        <v>29</v>
      </c>
      <c r="G99">
        <f>Eingabe_BS!O$147</f>
        <v>28</v>
      </c>
      <c r="H99">
        <f t="shared" si="20"/>
        <v>125</v>
      </c>
      <c r="I99" t="str">
        <f t="shared" si="21"/>
        <v>8 / 3</v>
      </c>
      <c r="J99" s="34">
        <v>38110</v>
      </c>
      <c r="K99" s="34"/>
      <c r="L99" s="34" t="str">
        <f>IF(ISBLANK(J99),"",VLOOKUP(J99,Spielerauswahl!$A$2:$E$203,5,FALSE))</f>
        <v>JM</v>
      </c>
      <c r="M99" s="34"/>
    </row>
    <row r="100" spans="1:13" ht="12.75">
      <c r="A100" t="str">
        <f t="shared" si="22"/>
        <v>MGC Horn-Bad Meinberg 1</v>
      </c>
      <c r="B100" t="s">
        <v>41</v>
      </c>
      <c r="C100" t="str">
        <f>IF(ISBLANK(J100),K100,CONCATENATE(VLOOKUP(J100,Spielerauswahl!$A$2:$C$203,3,FALSE),", ",VLOOKUP(J100,Spielerauswahl!$A$2:$C$203,2,FALSE)))</f>
        <v>Unger, Annett</v>
      </c>
      <c r="D100">
        <f>Eingabe_BS!Q$147</f>
        <v>30</v>
      </c>
      <c r="E100">
        <f>Eingabe_BS!R$147</f>
        <v>39</v>
      </c>
      <c r="F100">
        <f>Eingabe_BS!S$147</f>
        <v>32</v>
      </c>
      <c r="G100">
        <f>Eingabe_BS!T$147</f>
        <v>25</v>
      </c>
      <c r="H100">
        <f t="shared" si="20"/>
        <v>126</v>
      </c>
      <c r="I100" t="str">
        <f t="shared" si="21"/>
        <v>14 / 2</v>
      </c>
      <c r="J100" s="34">
        <v>38041</v>
      </c>
      <c r="K100" s="34"/>
      <c r="L100" s="34" t="str">
        <f>IF(ISBLANK(J100),"",VLOOKUP(J100,Spielerauswahl!$A$2:$E$203,5,FALSE))</f>
        <v>SW1</v>
      </c>
      <c r="M100" s="34"/>
    </row>
    <row r="101" spans="1:13" ht="12.75">
      <c r="A101" t="str">
        <f t="shared" si="22"/>
        <v>MGC Horn-Bad Meinberg 1</v>
      </c>
      <c r="B101" t="s">
        <v>41</v>
      </c>
      <c r="C101" t="str">
        <f>IF(ISBLANK(J101),K101,CONCATENATE(VLOOKUP(J101,Spielerauswahl!$A$2:$C$203,3,FALSE),", ",VLOOKUP(J101,Spielerauswahl!$A$2:$C$203,2,FALSE)))</f>
        <v>Köhler, Frank</v>
      </c>
      <c r="D101">
        <f>Eingabe_BS!V$147</f>
        <v>33</v>
      </c>
      <c r="E101">
        <f>Eingabe_BS!W$147</f>
        <v>24</v>
      </c>
      <c r="F101">
        <f>Eingabe_BS!X$147</f>
        <v>28</v>
      </c>
      <c r="G101">
        <f>Eingabe_BS!Y$147</f>
        <v>29</v>
      </c>
      <c r="H101">
        <f t="shared" si="20"/>
        <v>114</v>
      </c>
      <c r="I101" t="str">
        <f t="shared" si="21"/>
        <v>9 / 1</v>
      </c>
      <c r="J101" s="34">
        <v>38040</v>
      </c>
      <c r="K101" s="34"/>
      <c r="L101" s="34" t="str">
        <f>IF(ISBLANK(J101),"",VLOOKUP(J101,Spielerauswahl!$A$2:$E$203,5,FALSE))</f>
        <v>SM1</v>
      </c>
      <c r="M101" s="34"/>
    </row>
    <row r="102" spans="1:12" ht="12.75">
      <c r="A102" t="str">
        <f t="shared" si="22"/>
        <v>MGC Horn-Bad Meinberg 1</v>
      </c>
      <c r="B102" t="s">
        <v>41</v>
      </c>
      <c r="C102" t="str">
        <f>IF(ISBLANK(J102),K102,CONCATENATE(VLOOKUP(J102,Spielerauswahl!$A$2:$C$203,3,FALSE),", ",VLOOKUP(J102,Spielerauswahl!$A$2:$C$203,2,FALSE)))</f>
        <v>El-Jichi, Marcel</v>
      </c>
      <c r="D102">
        <f>Eingabe_BS!AA$147</f>
        <v>23</v>
      </c>
      <c r="E102">
        <f>Eingabe_BS!AB$147</f>
        <v>27</v>
      </c>
      <c r="F102">
        <f>Eingabe_BS!AC$147</f>
        <v>28</v>
      </c>
      <c r="G102">
        <f>Eingabe_BS!AD$147</f>
        <v>24</v>
      </c>
      <c r="H102">
        <f t="shared" si="20"/>
        <v>102</v>
      </c>
      <c r="I102" t="str">
        <f t="shared" si="21"/>
        <v>5 / 3</v>
      </c>
      <c r="J102">
        <v>37755</v>
      </c>
      <c r="K102" s="34"/>
      <c r="L102" s="34" t="str">
        <f>IF(ISBLANK(J102),"",VLOOKUP(J102,Spielerauswahl!$A$2:$E$203,5,FALSE))</f>
        <v>JM</v>
      </c>
    </row>
    <row r="103" spans="1:12" ht="12.75">
      <c r="A103" t="str">
        <f t="shared" si="22"/>
        <v>MGC Horn-Bad Meinberg 1</v>
      </c>
      <c r="C103" s="23" t="s">
        <v>31</v>
      </c>
      <c r="D103" s="23">
        <f>SUM(D97:D102)</f>
        <v>173</v>
      </c>
      <c r="E103" s="23">
        <f>SUM(E97:E102)</f>
        <v>168</v>
      </c>
      <c r="F103" s="23">
        <f>SUM(F97:F102)</f>
        <v>170</v>
      </c>
      <c r="G103" s="23">
        <f>SUM(G97:G102)</f>
        <v>154</v>
      </c>
      <c r="H103" s="23">
        <f>SUM(D103:G103)</f>
        <v>665</v>
      </c>
      <c r="I103" s="23" t="str">
        <f t="shared" si="21"/>
        <v>19 / 2</v>
      </c>
      <c r="J103" s="34"/>
      <c r="K103" s="34"/>
      <c r="L103" s="34">
        <f>IF(ISBLANK(J103),"",VLOOKUP(J103,Spielerauswahl!$A$2:$E$203,5,FALSE))</f>
      </c>
    </row>
    <row r="104" spans="1:12" ht="12.75">
      <c r="A104" t="str">
        <f t="shared" si="22"/>
        <v>MGC Horn-Bad Meinberg 1</v>
      </c>
      <c r="B104" t="s">
        <v>28</v>
      </c>
      <c r="C104" t="str">
        <f>IF(ISBLANK(J104),K104,CONCATENATE(VLOOKUP(J104,Spielerauswahl!$A$2:$C$203,3,FALSE),", ",VLOOKUP(J104,Spielerauswahl!$A$2:$C$203,2,FALSE)))</f>
        <v>Brakhage, Bettina</v>
      </c>
      <c r="D104">
        <f>Eingabe_BS!AF$147</f>
        <v>32</v>
      </c>
      <c r="E104">
        <f>Eingabe_BS!AG$147</f>
        <v>29</v>
      </c>
      <c r="F104">
        <f>Eingabe_BS!AH$147</f>
        <v>35</v>
      </c>
      <c r="G104">
        <f>Eingabe_BS!AI$147</f>
        <v>34</v>
      </c>
      <c r="H104">
        <f aca="true" t="shared" si="23" ref="H104:H114">IF(OR(C104=", ",C104=""),"",SUM(D104:G104))</f>
        <v>130</v>
      </c>
      <c r="I104" t="str">
        <f t="shared" si="21"/>
        <v>6 / 2</v>
      </c>
      <c r="J104" s="34">
        <v>2177</v>
      </c>
      <c r="K104" s="34"/>
      <c r="L104" s="34" t="str">
        <f>IF(ISBLANK(J104),"",VLOOKUP(J104,Spielerauswahl!$A$2:$E$203,5,FALSE))</f>
        <v>SW1</v>
      </c>
    </row>
    <row r="105" spans="1:12" ht="12.75" hidden="1">
      <c r="A105" t="str">
        <f t="shared" si="22"/>
        <v>MGC Horn-Bad Meinberg 1</v>
      </c>
      <c r="B105" t="s">
        <v>29</v>
      </c>
      <c r="C105">
        <f>IF(ISBLANK(J105),K105,CONCATENATE(VLOOKUP(J105,Spielerauswahl!$A$2:$C$203,3,FALSE),", ",VLOOKUP(J105,Spielerauswahl!$A$2:$C$203,2,FALSE)))</f>
        <v>0</v>
      </c>
      <c r="D105">
        <f>Eingabe_BS!AK$147</f>
        <v>0</v>
      </c>
      <c r="E105">
        <f>Eingabe_BS!AL$147</f>
        <v>0</v>
      </c>
      <c r="F105">
        <f>Eingabe_BS!AM$147</f>
        <v>0</v>
      </c>
      <c r="G105">
        <f>Eingabe_BS!AN$147</f>
        <v>0</v>
      </c>
      <c r="H105">
        <f t="shared" si="23"/>
        <v>0</v>
      </c>
      <c r="I105">
        <f t="shared" si="21"/>
        <v>0</v>
      </c>
      <c r="J105" s="34"/>
      <c r="K105" s="34"/>
      <c r="L105" s="34">
        <f>IF(ISBLANK(J105),"",VLOOKUP(J105,Spielerauswahl!$A$2:$E$203,5,FALSE))</f>
      </c>
    </row>
    <row r="106" spans="1:12" ht="12.75" hidden="1">
      <c r="A106" t="str">
        <f t="shared" si="22"/>
        <v>MGC Horn-Bad Meinberg 1</v>
      </c>
      <c r="B106" t="s">
        <v>29</v>
      </c>
      <c r="C106">
        <f>IF(ISBLANK(J106),K106,CONCATENATE(VLOOKUP(J106,Spielerauswahl!$A$2:$C$203,3,FALSE),", ",VLOOKUP(J106,Spielerauswahl!$A$2:$C$203,2,FALSE)))</f>
        <v>0</v>
      </c>
      <c r="D106">
        <f>Eingabe_BS!AP$147</f>
        <v>0</v>
      </c>
      <c r="E106">
        <f>Eingabe_BS!AQ$147</f>
        <v>0</v>
      </c>
      <c r="F106">
        <f>Eingabe_BS!AR$147</f>
        <v>0</v>
      </c>
      <c r="G106">
        <f>Eingabe_BS!AS$147</f>
        <v>0</v>
      </c>
      <c r="H106">
        <f t="shared" si="23"/>
        <v>0</v>
      </c>
      <c r="I106">
        <f t="shared" si="21"/>
        <v>0</v>
      </c>
      <c r="J106" s="34"/>
      <c r="K106" s="34"/>
      <c r="L106" s="34">
        <f>IF(ISBLANK(J106),"",VLOOKUP(J106,Spielerauswahl!$A$2:$E$203,5,FALSE))</f>
      </c>
    </row>
    <row r="107" spans="1:12" ht="12.75" hidden="1">
      <c r="A107" t="str">
        <f t="shared" si="22"/>
        <v>MGC Horn-Bad Meinberg 1</v>
      </c>
      <c r="B107" t="s">
        <v>29</v>
      </c>
      <c r="C107">
        <f>IF(ISBLANK(J107),K107,CONCATENATE(VLOOKUP(J107,Spielerauswahl!$A$2:$C$203,3,FALSE),", ",VLOOKUP(J107,Spielerauswahl!$A$2:$C$203,2,FALSE)))</f>
        <v>0</v>
      </c>
      <c r="D107">
        <f>Eingabe_BS!AU$147</f>
        <v>0</v>
      </c>
      <c r="E107">
        <f>Eingabe_BS!AV$147</f>
        <v>0</v>
      </c>
      <c r="F107">
        <f>Eingabe_BS!AW$147</f>
        <v>0</v>
      </c>
      <c r="G107">
        <f>Eingabe_BS!AX$147</f>
        <v>0</v>
      </c>
      <c r="H107">
        <f t="shared" si="23"/>
        <v>0</v>
      </c>
      <c r="I107">
        <f t="shared" si="21"/>
        <v>0</v>
      </c>
      <c r="J107" s="34"/>
      <c r="K107" s="34"/>
      <c r="L107" s="34">
        <f>IF(ISBLANK(J107),"",VLOOKUP(J107,Spielerauswahl!$A$2:$E$203,5,FALSE))</f>
      </c>
    </row>
    <row r="108" spans="1:12" ht="12.75" hidden="1">
      <c r="A108" t="str">
        <f t="shared" si="22"/>
        <v>MGC Horn-Bad Meinberg 1</v>
      </c>
      <c r="B108" t="s">
        <v>29</v>
      </c>
      <c r="C108">
        <f>IF(ISBLANK(J108),K108,CONCATENATE(VLOOKUP(J108,Spielerauswahl!$A$2:$C$203,3,FALSE),", ",VLOOKUP(J108,Spielerauswahl!$A$2:$C$203,2,FALSE)))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  <c r="K108" s="34"/>
      <c r="L108" s="34">
        <f>IF(ISBLANK(J108),"",VLOOKUP(J108,Spielerauswahl!$A$2:$E$203,5,FALSE))</f>
      </c>
    </row>
    <row r="109" spans="1:12" ht="12.75" hidden="1">
      <c r="A109" t="str">
        <f t="shared" si="22"/>
        <v>MGC Horn-Bad Meinberg 1</v>
      </c>
      <c r="B109" t="s">
        <v>29</v>
      </c>
      <c r="C109">
        <f>IF(ISBLANK(J109),K109,CONCATENATE(VLOOKUP(J109,Spielerauswahl!$A$2:$C$203,3,FALSE),", ",VLOOKUP(J109,Spielerauswahl!$A$2:$C$203,2,FALSE)))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  <c r="K109" s="34"/>
      <c r="L109" s="34">
        <f>IF(ISBLANK(J109),"",VLOOKUP(J109,Spielerauswahl!$A$2:$E$203,5,FALSE))</f>
      </c>
    </row>
    <row r="110" spans="1:12" ht="12.75" hidden="1">
      <c r="A110" t="str">
        <f t="shared" si="22"/>
        <v>MGC Horn-Bad Meinberg 1</v>
      </c>
      <c r="B110" t="s">
        <v>29</v>
      </c>
      <c r="C110">
        <f>IF(ISBLANK(J110),K110,CONCATENATE(VLOOKUP(J110,Spielerauswahl!$A$2:$C$203,3,FALSE),", ",VLOOKUP(J110,Spielerauswahl!$A$2:$C$203,2,FALSE)))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  <c r="K110" s="34"/>
      <c r="L110" s="34">
        <f>IF(ISBLANK(J110),"",VLOOKUP(J110,Spielerauswahl!$A$2:$E$203,5,FALSE))</f>
      </c>
    </row>
    <row r="111" spans="1:12" ht="12.75" hidden="1">
      <c r="A111" t="str">
        <f t="shared" si="22"/>
        <v>MGC Horn-Bad Meinberg 1</v>
      </c>
      <c r="B111" t="s">
        <v>29</v>
      </c>
      <c r="C111">
        <f>IF(ISBLANK(J111),K111,CONCATENATE(VLOOKUP(J111,Spielerauswahl!$A$2:$C$203,3,FALSE),", ",VLOOKUP(J111,Spielerauswahl!$A$2:$C$203,2,FALSE)))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  <c r="K111" s="34"/>
      <c r="L111" s="34">
        <f>IF(ISBLANK(J111),"",VLOOKUP(J111,Spielerauswahl!$A$2:$E$203,5,FALSE))</f>
      </c>
    </row>
    <row r="112" spans="1:12" ht="12.75" hidden="1">
      <c r="A112" t="str">
        <f t="shared" si="22"/>
        <v>MGC Horn-Bad Meinberg 1</v>
      </c>
      <c r="B112" t="s">
        <v>29</v>
      </c>
      <c r="C112">
        <f>IF(ISBLANK(J112),K112,CONCATENATE(VLOOKUP(J112,Spielerauswahl!$A$2:$C$203,3,FALSE),", ",VLOOKUP(J112,Spielerauswahl!$A$2:$C$203,2,FALSE)))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  <c r="K112" s="34"/>
      <c r="L112" s="34">
        <f>IF(ISBLANK(J112),"",VLOOKUP(J112,Spielerauswahl!$A$2:$E$203,5,FALSE))</f>
      </c>
    </row>
    <row r="113" spans="1:12" ht="12.75" hidden="1">
      <c r="A113" t="str">
        <f t="shared" si="22"/>
        <v>MGC Horn-Bad Meinberg 1</v>
      </c>
      <c r="B113" t="s">
        <v>29</v>
      </c>
      <c r="C113">
        <f>IF(ISBLANK(J113),K113,CONCATENATE(VLOOKUP(J113,Spielerauswahl!$A$2:$C$203,3,FALSE),", ",VLOOKUP(J113,Spielerauswahl!$A$2:$C$203,2,FALSE)))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  <c r="K113" s="34"/>
      <c r="L113" s="34">
        <f>IF(ISBLANK(J113),"",VLOOKUP(J113,Spielerauswahl!$A$2:$E$203,5,FALSE))</f>
      </c>
    </row>
    <row r="114" spans="1:12" ht="12.75" hidden="1">
      <c r="A114" t="str">
        <f t="shared" si="22"/>
        <v>MGC Horn-Bad Meinberg 1</v>
      </c>
      <c r="B114" t="s">
        <v>29</v>
      </c>
      <c r="C114">
        <f>IF(ISBLANK(J114),K114,CONCATENATE(VLOOKUP(J114,Spielerauswahl!$A$2:$C$203,3,FALSE),", ",VLOOKUP(J114,Spielerauswahl!$A$2:$C$203,2,FALSE)))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  <c r="K114" s="34"/>
      <c r="L114" s="34">
        <f>IF(ISBLANK(J114),"",VLOOKUP(J114,Spielerauswahl!$A$2:$E$203,5,FALSE))</f>
      </c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42</v>
      </c>
      <c r="B116" s="23" t="s">
        <v>43</v>
      </c>
      <c r="C116" s="23" t="s">
        <v>41</v>
      </c>
      <c r="D116" s="23" t="s">
        <v>44</v>
      </c>
      <c r="E116" s="23" t="s">
        <v>45</v>
      </c>
    </row>
    <row r="117" spans="2:5" ht="12.75">
      <c r="B117">
        <v>1</v>
      </c>
      <c r="C117" t="str">
        <f>Hilfe_BS!I1</f>
        <v>MC 62 Lüdenscheid 1</v>
      </c>
      <c r="D117" s="25" t="s">
        <v>111</v>
      </c>
      <c r="E117">
        <f>Hilfe_BS!J1</f>
        <v>574</v>
      </c>
    </row>
    <row r="118" spans="1:5" ht="12.75">
      <c r="A118" t="s">
        <v>228</v>
      </c>
      <c r="B118">
        <v>2</v>
      </c>
      <c r="C118" t="str">
        <f>Hilfe_BS!I2</f>
        <v>MGC "AS" Witten 1</v>
      </c>
      <c r="D118" s="25" t="s">
        <v>241</v>
      </c>
      <c r="E118">
        <f>Hilfe_BS!J2</f>
        <v>586</v>
      </c>
    </row>
    <row r="119" spans="1:5" ht="12.75">
      <c r="A119" t="s">
        <v>252</v>
      </c>
      <c r="B119">
        <v>3</v>
      </c>
      <c r="C119" t="str">
        <f>Hilfe_BS!I3</f>
        <v>MGC Heven 1</v>
      </c>
      <c r="D119" s="25" t="s">
        <v>242</v>
      </c>
      <c r="E119">
        <f>Hilfe_BS!J3</f>
        <v>609</v>
      </c>
    </row>
    <row r="120" spans="2:5" ht="12.75">
      <c r="B120">
        <v>4</v>
      </c>
      <c r="C120" t="str">
        <f>Hilfe_BS!I4</f>
        <v>MC 62 Lüdenscheid 2</v>
      </c>
      <c r="D120" s="25" t="s">
        <v>46</v>
      </c>
      <c r="E120">
        <f>Hilfe_BS!J4</f>
        <v>634</v>
      </c>
    </row>
    <row r="121" spans="2:5" ht="12.75">
      <c r="B121">
        <v>5</v>
      </c>
      <c r="C121" t="str">
        <f>Hilfe_BS!I5</f>
        <v>MGC Horn-Bad Meinberg 1</v>
      </c>
      <c r="D121" s="25" t="s">
        <v>61</v>
      </c>
      <c r="E121">
        <f>Hilfe_BS!J5</f>
        <v>665</v>
      </c>
    </row>
    <row r="122" spans="2:10" ht="12.75">
      <c r="B122">
        <v>6</v>
      </c>
      <c r="C122" t="str">
        <f>Hilfe_BS!I6</f>
        <v>MSF Brilon 1</v>
      </c>
      <c r="D122" s="25" t="s">
        <v>62</v>
      </c>
      <c r="E122">
        <f>Hilfe_BS!J6</f>
        <v>674</v>
      </c>
      <c r="I122" s="31">
        <v>14</v>
      </c>
      <c r="J122" t="s">
        <v>76</v>
      </c>
    </row>
    <row r="123" ht="12.75">
      <c r="D123" s="25"/>
    </row>
    <row r="124" spans="1:8" ht="12.75">
      <c r="A124" s="23" t="s">
        <v>47</v>
      </c>
      <c r="B124" s="23" t="s">
        <v>43</v>
      </c>
      <c r="C124" s="23" t="s">
        <v>41</v>
      </c>
      <c r="D124" s="23"/>
      <c r="E124" s="23"/>
      <c r="F124" s="23" t="s">
        <v>44</v>
      </c>
      <c r="G124" s="23" t="s">
        <v>45</v>
      </c>
      <c r="H124" s="23" t="s">
        <v>63</v>
      </c>
    </row>
    <row r="125" spans="2:8" ht="12.75">
      <c r="B125">
        <v>1</v>
      </c>
      <c r="C125" t="s">
        <v>77</v>
      </c>
      <c r="D125" s="25"/>
      <c r="F125" s="25" t="s">
        <v>254</v>
      </c>
      <c r="G125">
        <f>332+600+585+574</f>
        <v>2091</v>
      </c>
      <c r="H125" s="29">
        <f aca="true" t="shared" si="24" ref="H125:H130">G125/$I$122/6</f>
        <v>24.892857142857142</v>
      </c>
    </row>
    <row r="126" spans="2:8" ht="12.75">
      <c r="B126">
        <v>2</v>
      </c>
      <c r="C126" t="s">
        <v>64</v>
      </c>
      <c r="D126" s="25"/>
      <c r="F126" s="25" t="s">
        <v>253</v>
      </c>
      <c r="G126">
        <f>336+588+576+586</f>
        <v>2086</v>
      </c>
      <c r="H126" s="29">
        <f t="shared" si="24"/>
        <v>24.833333333333332</v>
      </c>
    </row>
    <row r="127" spans="2:8" ht="12.75">
      <c r="B127">
        <v>3</v>
      </c>
      <c r="C127" t="s">
        <v>110</v>
      </c>
      <c r="D127" s="25"/>
      <c r="F127" s="25" t="s">
        <v>255</v>
      </c>
      <c r="G127">
        <f>339+631+598+609</f>
        <v>2177</v>
      </c>
      <c r="H127" s="29">
        <f t="shared" si="24"/>
        <v>25.916666666666668</v>
      </c>
    </row>
    <row r="128" spans="2:8" ht="12.75">
      <c r="B128">
        <v>4</v>
      </c>
      <c r="C128" t="s">
        <v>231</v>
      </c>
      <c r="D128" s="25"/>
      <c r="F128" s="25" t="s">
        <v>257</v>
      </c>
      <c r="G128">
        <f>336+645+652+665</f>
        <v>2298</v>
      </c>
      <c r="H128" s="29">
        <f t="shared" si="24"/>
        <v>27.357142857142858</v>
      </c>
    </row>
    <row r="129" spans="2:8" ht="12.75">
      <c r="B129">
        <v>5</v>
      </c>
      <c r="C129" t="s">
        <v>230</v>
      </c>
      <c r="D129" s="25"/>
      <c r="F129" s="25" t="s">
        <v>256</v>
      </c>
      <c r="G129">
        <f>386+667+623+634</f>
        <v>2310</v>
      </c>
      <c r="H129" s="29">
        <f t="shared" si="24"/>
        <v>27.5</v>
      </c>
    </row>
    <row r="130" spans="2:8" ht="12.75">
      <c r="B130">
        <v>6</v>
      </c>
      <c r="C130" t="s">
        <v>229</v>
      </c>
      <c r="D130" s="25"/>
      <c r="F130" s="25" t="s">
        <v>258</v>
      </c>
      <c r="G130">
        <f>348+690+693+674</f>
        <v>2405</v>
      </c>
      <c r="H130" s="29">
        <f t="shared" si="24"/>
        <v>28.63095238095238</v>
      </c>
    </row>
    <row r="131" ht="12.75">
      <c r="D131" s="26"/>
    </row>
    <row r="132" ht="12.75">
      <c r="A132" s="23" t="s">
        <v>48</v>
      </c>
    </row>
    <row r="133" spans="1:3" ht="12.75">
      <c r="A133" t="s">
        <v>226</v>
      </c>
      <c r="B133" t="s">
        <v>227</v>
      </c>
      <c r="C133" s="27" t="s">
        <v>32</v>
      </c>
    </row>
    <row r="134" spans="1:3" ht="12.75">
      <c r="A134" t="s">
        <v>264</v>
      </c>
      <c r="B134">
        <v>88</v>
      </c>
      <c r="C134" t="s">
        <v>268</v>
      </c>
    </row>
    <row r="135" spans="1:3" ht="12.75">
      <c r="A135" t="s">
        <v>266</v>
      </c>
      <c r="B135">
        <v>89</v>
      </c>
      <c r="C135" t="s">
        <v>268</v>
      </c>
    </row>
    <row r="136" spans="1:3" ht="12.75">
      <c r="A136" t="s">
        <v>262</v>
      </c>
      <c r="B136">
        <v>93</v>
      </c>
      <c r="C136" t="s">
        <v>269</v>
      </c>
    </row>
    <row r="137" spans="1:3" ht="12.75">
      <c r="A137" t="s">
        <v>259</v>
      </c>
      <c r="B137">
        <v>94</v>
      </c>
      <c r="C137" t="s">
        <v>269</v>
      </c>
    </row>
    <row r="138" spans="1:3" ht="12.75">
      <c r="A138" t="s">
        <v>267</v>
      </c>
      <c r="B138">
        <v>94</v>
      </c>
      <c r="C138" t="s">
        <v>270</v>
      </c>
    </row>
    <row r="139" spans="1:3" ht="12.75">
      <c r="A139" t="s">
        <v>260</v>
      </c>
      <c r="B139">
        <v>95</v>
      </c>
      <c r="C139" t="s">
        <v>269</v>
      </c>
    </row>
    <row r="140" spans="1:3" ht="12.75">
      <c r="A140" t="s">
        <v>265</v>
      </c>
      <c r="B140">
        <v>95</v>
      </c>
      <c r="C140" t="s">
        <v>268</v>
      </c>
    </row>
    <row r="141" spans="1:3" ht="12.75">
      <c r="A141" t="s">
        <v>263</v>
      </c>
      <c r="B141">
        <v>95</v>
      </c>
      <c r="C141" t="s">
        <v>109</v>
      </c>
    </row>
    <row r="142" spans="1:3" ht="12.75">
      <c r="A142" t="s">
        <v>261</v>
      </c>
      <c r="B142">
        <v>95</v>
      </c>
      <c r="C142" t="s">
        <v>269</v>
      </c>
    </row>
    <row r="143" ht="12.75">
      <c r="C143" s="27"/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90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7.00390625" defaultRowHeight="12.75"/>
  <sheetData>
    <row r="1" spans="1:85" ht="12.75">
      <c r="A1" s="1" t="s">
        <v>233</v>
      </c>
      <c r="B1" s="2" t="s">
        <v>22</v>
      </c>
      <c r="C1" s="2"/>
      <c r="D1" s="2"/>
      <c r="E1" s="2"/>
      <c r="F1" s="2"/>
      <c r="G1" s="2" t="s">
        <v>23</v>
      </c>
      <c r="H1" s="2"/>
      <c r="I1" s="2"/>
      <c r="J1" s="2"/>
      <c r="K1" s="2"/>
      <c r="L1" s="2" t="s">
        <v>24</v>
      </c>
      <c r="M1" s="2"/>
      <c r="N1" s="2"/>
      <c r="O1" s="2"/>
      <c r="P1" s="2"/>
      <c r="Q1" s="2" t="s">
        <v>25</v>
      </c>
      <c r="R1" s="2"/>
      <c r="S1" s="2"/>
      <c r="T1" s="2"/>
      <c r="U1" s="2"/>
      <c r="V1" s="2" t="s">
        <v>26</v>
      </c>
      <c r="W1" s="2"/>
      <c r="X1" s="2"/>
      <c r="Y1" s="2"/>
      <c r="Z1" s="2"/>
      <c r="AA1" s="2" t="s">
        <v>27</v>
      </c>
      <c r="AB1" s="2"/>
      <c r="AC1" s="2"/>
      <c r="AD1" s="2"/>
      <c r="AE1" s="2"/>
      <c r="AF1" s="2" t="s">
        <v>28</v>
      </c>
      <c r="AG1" s="2"/>
      <c r="AH1" s="2"/>
      <c r="AI1" s="2"/>
      <c r="AJ1" s="2"/>
      <c r="AK1" s="2" t="s">
        <v>65</v>
      </c>
      <c r="AL1" s="2"/>
      <c r="AM1" s="2"/>
      <c r="AN1" s="2"/>
      <c r="AO1" s="2"/>
      <c r="AP1" s="2" t="s">
        <v>66</v>
      </c>
      <c r="AQ1" s="2"/>
      <c r="AR1" s="2"/>
      <c r="AS1" s="2"/>
      <c r="AT1" s="2"/>
      <c r="AU1" s="2" t="s">
        <v>67</v>
      </c>
      <c r="AV1" s="2"/>
      <c r="AW1" s="2"/>
      <c r="AX1" s="2"/>
      <c r="AY1" s="2"/>
      <c r="AZ1" s="2" t="s">
        <v>68</v>
      </c>
      <c r="BA1" s="2"/>
      <c r="BB1" s="2"/>
      <c r="BC1" s="2"/>
      <c r="BD1" s="2"/>
      <c r="BE1" s="2" t="s">
        <v>69</v>
      </c>
      <c r="BF1" s="2"/>
      <c r="BG1" s="2"/>
      <c r="BH1" s="2"/>
      <c r="BI1" s="2"/>
      <c r="BJ1" s="2" t="s">
        <v>70</v>
      </c>
      <c r="BK1" s="2"/>
      <c r="BL1" s="2"/>
      <c r="BM1" s="2"/>
      <c r="BN1" s="2"/>
      <c r="BO1" s="2" t="s">
        <v>71</v>
      </c>
      <c r="BP1" s="2"/>
      <c r="BQ1" s="2"/>
      <c r="BR1" s="2"/>
      <c r="BS1" s="2"/>
      <c r="BT1" s="2" t="s">
        <v>72</v>
      </c>
      <c r="BU1" s="2"/>
      <c r="BV1" s="2"/>
      <c r="BW1" s="2"/>
      <c r="BX1" s="2"/>
      <c r="BY1" s="2" t="s">
        <v>73</v>
      </c>
      <c r="BZ1" s="2"/>
      <c r="CA1" s="2"/>
      <c r="CB1" s="2"/>
      <c r="CC1" s="2"/>
      <c r="CD1" s="2" t="s">
        <v>74</v>
      </c>
      <c r="CE1" s="2"/>
      <c r="CF1" s="2"/>
      <c r="CG1" s="2"/>
    </row>
    <row r="2" spans="1:85" ht="13.5" thickBot="1">
      <c r="A2" s="2" t="s">
        <v>77</v>
      </c>
      <c r="B2" s="2" t="str">
        <f>Auswertung_BS!C2</f>
        <v>Pondruff, Klaus</v>
      </c>
      <c r="C2" s="2"/>
      <c r="D2" s="2"/>
      <c r="E2" s="2"/>
      <c r="F2" s="2"/>
      <c r="G2" s="2" t="str">
        <f>Auswertung_BS!C3</f>
        <v>Foy, Manfred</v>
      </c>
      <c r="H2" s="2"/>
      <c r="I2" s="2"/>
      <c r="J2" s="2"/>
      <c r="K2" s="2"/>
      <c r="L2" s="2" t="str">
        <f>Auswertung_BS!C4</f>
        <v>Inck, Alfred</v>
      </c>
      <c r="M2" s="2"/>
      <c r="N2" s="2"/>
      <c r="O2" s="2"/>
      <c r="P2" s="2"/>
      <c r="Q2" s="2" t="str">
        <f>Auswertung_BS!C5</f>
        <v>Wilbrand, Sascha</v>
      </c>
      <c r="R2" s="2"/>
      <c r="S2" s="2"/>
      <c r="T2" s="2"/>
      <c r="U2" s="2"/>
      <c r="V2" s="2" t="str">
        <f>Auswertung_BS!C6</f>
        <v>Bogdahn, Volker</v>
      </c>
      <c r="W2" s="2"/>
      <c r="X2" s="2"/>
      <c r="Y2" s="2"/>
      <c r="Z2" s="2"/>
      <c r="AA2" s="2" t="str">
        <f>Auswertung_BS!C7</f>
        <v>Koll, Max</v>
      </c>
      <c r="AB2" s="2"/>
      <c r="AC2" s="2"/>
      <c r="AD2" s="2"/>
      <c r="AE2" s="2"/>
      <c r="AF2" s="2" t="str">
        <f>Auswertung_BS!C9</f>
        <v>Dunker, Maik</v>
      </c>
      <c r="AG2" s="2"/>
      <c r="AH2" s="2"/>
      <c r="AI2" s="2"/>
      <c r="AJ2" s="2"/>
      <c r="AK2" s="2" t="str">
        <f>Auswertung_BS!C10</f>
        <v>Koll, Renate</v>
      </c>
      <c r="AL2" s="2"/>
      <c r="AM2" s="2"/>
      <c r="AN2" s="2"/>
      <c r="AO2" s="2"/>
      <c r="AP2" s="2">
        <f>Auswertung_BS!C11</f>
        <v>0</v>
      </c>
      <c r="AQ2" s="2"/>
      <c r="AR2" s="2"/>
      <c r="AS2" s="2"/>
      <c r="AT2" s="2"/>
      <c r="AU2" s="2">
        <f>Auswertung_BS!C12</f>
        <v>0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30</v>
      </c>
      <c r="B3" s="4">
        <v>1</v>
      </c>
      <c r="C3" s="5">
        <v>2</v>
      </c>
      <c r="D3" s="5">
        <v>3</v>
      </c>
      <c r="E3" s="6">
        <v>4</v>
      </c>
      <c r="F3" s="3" t="s">
        <v>30</v>
      </c>
      <c r="G3" s="4">
        <v>1</v>
      </c>
      <c r="H3" s="5">
        <v>2</v>
      </c>
      <c r="I3" s="5">
        <v>3</v>
      </c>
      <c r="J3" s="6">
        <v>4</v>
      </c>
      <c r="K3" s="3" t="s">
        <v>30</v>
      </c>
      <c r="L3" s="4">
        <v>1</v>
      </c>
      <c r="M3" s="5">
        <v>2</v>
      </c>
      <c r="N3" s="5">
        <v>3</v>
      </c>
      <c r="O3" s="6">
        <v>4</v>
      </c>
      <c r="P3" s="3" t="s">
        <v>30</v>
      </c>
      <c r="Q3" s="4">
        <v>1</v>
      </c>
      <c r="R3" s="5">
        <v>2</v>
      </c>
      <c r="S3" s="5">
        <v>3</v>
      </c>
      <c r="T3" s="6">
        <v>4</v>
      </c>
      <c r="U3" s="3" t="s">
        <v>30</v>
      </c>
      <c r="V3" s="4">
        <v>1</v>
      </c>
      <c r="W3" s="5">
        <v>2</v>
      </c>
      <c r="X3" s="5">
        <v>3</v>
      </c>
      <c r="Y3" s="6">
        <v>4</v>
      </c>
      <c r="Z3" s="3" t="s">
        <v>30</v>
      </c>
      <c r="AA3" s="4">
        <v>1</v>
      </c>
      <c r="AB3" s="5">
        <v>2</v>
      </c>
      <c r="AC3" s="5">
        <v>3</v>
      </c>
      <c r="AD3" s="6">
        <v>4</v>
      </c>
      <c r="AE3" s="3" t="s">
        <v>30</v>
      </c>
      <c r="AF3" s="4">
        <v>1</v>
      </c>
      <c r="AG3" s="5">
        <v>2</v>
      </c>
      <c r="AH3" s="5">
        <v>3</v>
      </c>
      <c r="AI3" s="6">
        <v>4</v>
      </c>
      <c r="AJ3" s="3" t="s">
        <v>30</v>
      </c>
      <c r="AK3" s="4">
        <v>1</v>
      </c>
      <c r="AL3" s="5">
        <v>2</v>
      </c>
      <c r="AM3" s="5">
        <v>3</v>
      </c>
      <c r="AN3" s="6">
        <v>4</v>
      </c>
      <c r="AO3" s="3" t="s">
        <v>30</v>
      </c>
      <c r="AP3" s="4">
        <v>1</v>
      </c>
      <c r="AQ3" s="5">
        <v>2</v>
      </c>
      <c r="AR3" s="5">
        <v>3</v>
      </c>
      <c r="AS3" s="6">
        <v>4</v>
      </c>
      <c r="AT3" s="3" t="s">
        <v>30</v>
      </c>
      <c r="AU3" s="4">
        <v>1</v>
      </c>
      <c r="AV3" s="5">
        <v>2</v>
      </c>
      <c r="AW3" s="5">
        <v>3</v>
      </c>
      <c r="AX3" s="6">
        <v>4</v>
      </c>
      <c r="AY3" s="3" t="s">
        <v>30</v>
      </c>
      <c r="AZ3" s="4">
        <v>1</v>
      </c>
      <c r="BA3" s="5">
        <v>2</v>
      </c>
      <c r="BB3" s="5">
        <v>3</v>
      </c>
      <c r="BC3" s="6">
        <v>4</v>
      </c>
      <c r="BD3" s="3" t="s">
        <v>30</v>
      </c>
      <c r="BE3" s="4">
        <v>1</v>
      </c>
      <c r="BF3" s="5">
        <v>2</v>
      </c>
      <c r="BG3" s="5">
        <v>3</v>
      </c>
      <c r="BH3" s="6">
        <v>4</v>
      </c>
      <c r="BI3" s="3" t="s">
        <v>30</v>
      </c>
      <c r="BJ3" s="4">
        <v>1</v>
      </c>
      <c r="BK3" s="5">
        <v>2</v>
      </c>
      <c r="BL3" s="5">
        <v>3</v>
      </c>
      <c r="BM3" s="6">
        <v>4</v>
      </c>
      <c r="BN3" s="3" t="s">
        <v>30</v>
      </c>
      <c r="BO3" s="4">
        <v>1</v>
      </c>
      <c r="BP3" s="5">
        <v>2</v>
      </c>
      <c r="BQ3" s="5">
        <v>3</v>
      </c>
      <c r="BR3" s="6">
        <v>4</v>
      </c>
      <c r="BS3" s="3" t="s">
        <v>30</v>
      </c>
      <c r="BT3" s="4">
        <v>1</v>
      </c>
      <c r="BU3" s="5">
        <v>2</v>
      </c>
      <c r="BV3" s="5">
        <v>3</v>
      </c>
      <c r="BW3" s="6">
        <v>4</v>
      </c>
      <c r="BX3" s="3" t="s">
        <v>30</v>
      </c>
      <c r="BY3" s="4">
        <v>1</v>
      </c>
      <c r="BZ3" s="5">
        <v>2</v>
      </c>
      <c r="CA3" s="5">
        <v>3</v>
      </c>
      <c r="CB3" s="6">
        <v>4</v>
      </c>
      <c r="CC3" s="3" t="s">
        <v>30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1</v>
      </c>
      <c r="C4" s="9">
        <v>1</v>
      </c>
      <c r="D4" s="9">
        <v>1</v>
      </c>
      <c r="E4" s="10">
        <v>1</v>
      </c>
      <c r="F4" s="7">
        <v>1</v>
      </c>
      <c r="G4" s="8">
        <v>1</v>
      </c>
      <c r="H4" s="9">
        <v>1</v>
      </c>
      <c r="I4" s="9">
        <v>1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1</v>
      </c>
      <c r="P4" s="7">
        <v>1</v>
      </c>
      <c r="Q4" s="8">
        <v>1</v>
      </c>
      <c r="R4" s="9">
        <v>1</v>
      </c>
      <c r="S4" s="9">
        <v>1</v>
      </c>
      <c r="T4" s="10">
        <v>1</v>
      </c>
      <c r="U4" s="7">
        <v>1</v>
      </c>
      <c r="V4" s="8">
        <v>1</v>
      </c>
      <c r="W4" s="9">
        <v>1</v>
      </c>
      <c r="X4" s="9">
        <v>2</v>
      </c>
      <c r="Y4" s="10">
        <v>1</v>
      </c>
      <c r="Z4" s="7">
        <v>1</v>
      </c>
      <c r="AA4" s="8">
        <v>1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1</v>
      </c>
      <c r="AH4" s="9">
        <v>1</v>
      </c>
      <c r="AI4" s="10">
        <v>1</v>
      </c>
      <c r="AJ4" s="7">
        <v>1</v>
      </c>
      <c r="AK4" s="8">
        <v>2</v>
      </c>
      <c r="AL4" s="9">
        <v>2</v>
      </c>
      <c r="AM4" s="9">
        <v>1</v>
      </c>
      <c r="AN4" s="10">
        <v>1</v>
      </c>
      <c r="AO4" s="7">
        <v>1</v>
      </c>
      <c r="AP4" s="8"/>
      <c r="AQ4" s="9"/>
      <c r="AR4" s="9"/>
      <c r="AS4" s="10"/>
      <c r="AT4" s="7">
        <v>1</v>
      </c>
      <c r="AU4" s="8"/>
      <c r="AV4" s="9"/>
      <c r="AW4" s="9"/>
      <c r="AX4" s="10"/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1</v>
      </c>
      <c r="C5" s="13">
        <v>1</v>
      </c>
      <c r="D5" s="13">
        <v>1</v>
      </c>
      <c r="E5" s="14">
        <v>1</v>
      </c>
      <c r="F5" s="11">
        <v>2</v>
      </c>
      <c r="G5" s="12">
        <v>1</v>
      </c>
      <c r="H5" s="13">
        <v>1</v>
      </c>
      <c r="I5" s="13">
        <v>1</v>
      </c>
      <c r="J5" s="14">
        <v>1</v>
      </c>
      <c r="K5" s="11">
        <v>2</v>
      </c>
      <c r="L5" s="12">
        <v>1</v>
      </c>
      <c r="M5" s="13">
        <v>1</v>
      </c>
      <c r="N5" s="13">
        <v>1</v>
      </c>
      <c r="O5" s="14">
        <v>1</v>
      </c>
      <c r="P5" s="11">
        <v>2</v>
      </c>
      <c r="Q5" s="12">
        <v>1</v>
      </c>
      <c r="R5" s="13">
        <v>1</v>
      </c>
      <c r="S5" s="13">
        <v>1</v>
      </c>
      <c r="T5" s="14">
        <v>1</v>
      </c>
      <c r="U5" s="11">
        <v>2</v>
      </c>
      <c r="V5" s="12">
        <v>1</v>
      </c>
      <c r="W5" s="13">
        <v>1</v>
      </c>
      <c r="X5" s="13">
        <v>1</v>
      </c>
      <c r="Y5" s="14">
        <v>1</v>
      </c>
      <c r="Z5" s="11">
        <v>2</v>
      </c>
      <c r="AA5" s="12">
        <v>1</v>
      </c>
      <c r="AB5" s="13">
        <v>1</v>
      </c>
      <c r="AC5" s="13">
        <v>1</v>
      </c>
      <c r="AD5" s="14">
        <v>1</v>
      </c>
      <c r="AE5" s="11">
        <v>2</v>
      </c>
      <c r="AF5" s="12">
        <v>1</v>
      </c>
      <c r="AG5" s="13">
        <v>1</v>
      </c>
      <c r="AH5" s="13">
        <v>1</v>
      </c>
      <c r="AI5" s="14">
        <v>1</v>
      </c>
      <c r="AJ5" s="11">
        <v>2</v>
      </c>
      <c r="AK5" s="12">
        <v>2</v>
      </c>
      <c r="AL5" s="13">
        <v>1</v>
      </c>
      <c r="AM5" s="13">
        <v>2</v>
      </c>
      <c r="AN5" s="14">
        <v>1</v>
      </c>
      <c r="AO5" s="11">
        <v>2</v>
      </c>
      <c r="AP5" s="12"/>
      <c r="AQ5" s="13"/>
      <c r="AR5" s="13"/>
      <c r="AS5" s="14"/>
      <c r="AT5" s="11">
        <v>2</v>
      </c>
      <c r="AU5" s="12"/>
      <c r="AV5" s="13"/>
      <c r="AW5" s="13"/>
      <c r="AX5" s="14"/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1</v>
      </c>
      <c r="C6" s="13">
        <v>2</v>
      </c>
      <c r="D6" s="13">
        <v>2</v>
      </c>
      <c r="E6" s="14">
        <v>1</v>
      </c>
      <c r="F6" s="11">
        <v>3</v>
      </c>
      <c r="G6" s="12">
        <v>2</v>
      </c>
      <c r="H6" s="13">
        <v>2</v>
      </c>
      <c r="I6" s="13">
        <v>1</v>
      </c>
      <c r="J6" s="14">
        <v>2</v>
      </c>
      <c r="K6" s="11">
        <v>3</v>
      </c>
      <c r="L6" s="12">
        <v>2</v>
      </c>
      <c r="M6" s="13">
        <v>1</v>
      </c>
      <c r="N6" s="13">
        <v>1</v>
      </c>
      <c r="O6" s="14">
        <v>2</v>
      </c>
      <c r="P6" s="11">
        <v>3</v>
      </c>
      <c r="Q6" s="12">
        <v>1</v>
      </c>
      <c r="R6" s="13">
        <v>2</v>
      </c>
      <c r="S6" s="13">
        <v>1</v>
      </c>
      <c r="T6" s="14">
        <v>2</v>
      </c>
      <c r="U6" s="11">
        <v>3</v>
      </c>
      <c r="V6" s="12">
        <v>1</v>
      </c>
      <c r="W6" s="13">
        <v>2</v>
      </c>
      <c r="X6" s="13">
        <v>2</v>
      </c>
      <c r="Y6" s="14">
        <v>1</v>
      </c>
      <c r="Z6" s="11">
        <v>3</v>
      </c>
      <c r="AA6" s="12">
        <v>2</v>
      </c>
      <c r="AB6" s="13">
        <v>2</v>
      </c>
      <c r="AC6" s="13">
        <v>1</v>
      </c>
      <c r="AD6" s="14">
        <v>2</v>
      </c>
      <c r="AE6" s="11">
        <v>3</v>
      </c>
      <c r="AF6" s="12">
        <v>3</v>
      </c>
      <c r="AG6" s="13">
        <v>2</v>
      </c>
      <c r="AH6" s="13">
        <v>2</v>
      </c>
      <c r="AI6" s="14">
        <v>2</v>
      </c>
      <c r="AJ6" s="11">
        <v>3</v>
      </c>
      <c r="AK6" s="12">
        <v>2</v>
      </c>
      <c r="AL6" s="13">
        <v>3</v>
      </c>
      <c r="AM6" s="13">
        <v>2</v>
      </c>
      <c r="AN6" s="14">
        <v>2</v>
      </c>
      <c r="AO6" s="11">
        <v>3</v>
      </c>
      <c r="AP6" s="12"/>
      <c r="AQ6" s="13"/>
      <c r="AR6" s="13"/>
      <c r="AS6" s="14"/>
      <c r="AT6" s="11">
        <v>3</v>
      </c>
      <c r="AU6" s="12"/>
      <c r="AV6" s="13"/>
      <c r="AW6" s="13"/>
      <c r="AX6" s="14"/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1</v>
      </c>
      <c r="D7" s="13">
        <v>1</v>
      </c>
      <c r="E7" s="14">
        <v>1</v>
      </c>
      <c r="F7" s="11">
        <v>4</v>
      </c>
      <c r="G7" s="12">
        <v>1</v>
      </c>
      <c r="H7" s="13">
        <v>1</v>
      </c>
      <c r="I7" s="13">
        <v>1</v>
      </c>
      <c r="J7" s="14">
        <v>1</v>
      </c>
      <c r="K7" s="11">
        <v>4</v>
      </c>
      <c r="L7" s="12">
        <v>1</v>
      </c>
      <c r="M7" s="13">
        <v>2</v>
      </c>
      <c r="N7" s="13">
        <v>3</v>
      </c>
      <c r="O7" s="14">
        <v>1</v>
      </c>
      <c r="P7" s="11">
        <v>4</v>
      </c>
      <c r="Q7" s="12">
        <v>1</v>
      </c>
      <c r="R7" s="13">
        <v>1</v>
      </c>
      <c r="S7" s="13">
        <v>1</v>
      </c>
      <c r="T7" s="14">
        <v>1</v>
      </c>
      <c r="U7" s="11">
        <v>4</v>
      </c>
      <c r="V7" s="12">
        <v>1</v>
      </c>
      <c r="W7" s="13">
        <v>1</v>
      </c>
      <c r="X7" s="13">
        <v>1</v>
      </c>
      <c r="Y7" s="14">
        <v>1</v>
      </c>
      <c r="Z7" s="11">
        <v>4</v>
      </c>
      <c r="AA7" s="12">
        <v>3</v>
      </c>
      <c r="AB7" s="13">
        <v>1</v>
      </c>
      <c r="AC7" s="13">
        <v>1</v>
      </c>
      <c r="AD7" s="14">
        <v>1</v>
      </c>
      <c r="AE7" s="11">
        <v>4</v>
      </c>
      <c r="AF7" s="12">
        <v>1</v>
      </c>
      <c r="AG7" s="13">
        <v>1</v>
      </c>
      <c r="AH7" s="13">
        <v>5</v>
      </c>
      <c r="AI7" s="14">
        <v>1</v>
      </c>
      <c r="AJ7" s="11">
        <v>4</v>
      </c>
      <c r="AK7" s="12">
        <v>1</v>
      </c>
      <c r="AL7" s="13">
        <v>1</v>
      </c>
      <c r="AM7" s="13">
        <v>4</v>
      </c>
      <c r="AN7" s="14">
        <v>1</v>
      </c>
      <c r="AO7" s="11">
        <v>4</v>
      </c>
      <c r="AP7" s="12"/>
      <c r="AQ7" s="13"/>
      <c r="AR7" s="13"/>
      <c r="AS7" s="14"/>
      <c r="AT7" s="11">
        <v>4</v>
      </c>
      <c r="AU7" s="12"/>
      <c r="AV7" s="13"/>
      <c r="AW7" s="13"/>
      <c r="AX7" s="14"/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2</v>
      </c>
      <c r="C8" s="13">
        <v>1</v>
      </c>
      <c r="D8" s="13">
        <v>1</v>
      </c>
      <c r="E8" s="14">
        <v>1</v>
      </c>
      <c r="F8" s="11">
        <v>5</v>
      </c>
      <c r="G8" s="12">
        <v>1</v>
      </c>
      <c r="H8" s="13">
        <v>1</v>
      </c>
      <c r="I8" s="13">
        <v>1</v>
      </c>
      <c r="J8" s="14">
        <v>2</v>
      </c>
      <c r="K8" s="11">
        <v>5</v>
      </c>
      <c r="L8" s="12">
        <v>1</v>
      </c>
      <c r="M8" s="13">
        <v>2</v>
      </c>
      <c r="N8" s="13">
        <v>1</v>
      </c>
      <c r="O8" s="14">
        <v>1</v>
      </c>
      <c r="P8" s="11">
        <v>5</v>
      </c>
      <c r="Q8" s="12">
        <v>1</v>
      </c>
      <c r="R8" s="13">
        <v>1</v>
      </c>
      <c r="S8" s="13">
        <v>1</v>
      </c>
      <c r="T8" s="14">
        <v>1</v>
      </c>
      <c r="U8" s="11">
        <v>5</v>
      </c>
      <c r="V8" s="12">
        <v>1</v>
      </c>
      <c r="W8" s="13">
        <v>1</v>
      </c>
      <c r="X8" s="13">
        <v>2</v>
      </c>
      <c r="Y8" s="14">
        <v>2</v>
      </c>
      <c r="Z8" s="11">
        <v>5</v>
      </c>
      <c r="AA8" s="12">
        <v>2</v>
      </c>
      <c r="AB8" s="13">
        <v>1</v>
      </c>
      <c r="AC8" s="13">
        <v>1</v>
      </c>
      <c r="AD8" s="14">
        <v>1</v>
      </c>
      <c r="AE8" s="11">
        <v>5</v>
      </c>
      <c r="AF8" s="12">
        <v>2</v>
      </c>
      <c r="AG8" s="13">
        <v>1</v>
      </c>
      <c r="AH8" s="13">
        <v>1</v>
      </c>
      <c r="AI8" s="14">
        <v>2</v>
      </c>
      <c r="AJ8" s="11">
        <v>5</v>
      </c>
      <c r="AK8" s="12">
        <v>3</v>
      </c>
      <c r="AL8" s="13">
        <v>1</v>
      </c>
      <c r="AM8" s="13">
        <v>3</v>
      </c>
      <c r="AN8" s="14">
        <v>1</v>
      </c>
      <c r="AO8" s="11">
        <v>5</v>
      </c>
      <c r="AP8" s="12"/>
      <c r="AQ8" s="13"/>
      <c r="AR8" s="13"/>
      <c r="AS8" s="14"/>
      <c r="AT8" s="11">
        <v>5</v>
      </c>
      <c r="AU8" s="12"/>
      <c r="AV8" s="13"/>
      <c r="AW8" s="13"/>
      <c r="AX8" s="14"/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2</v>
      </c>
      <c r="C9" s="13">
        <v>1</v>
      </c>
      <c r="D9" s="13">
        <v>2</v>
      </c>
      <c r="E9" s="14">
        <v>2</v>
      </c>
      <c r="F9" s="11">
        <v>6</v>
      </c>
      <c r="G9" s="12">
        <v>1</v>
      </c>
      <c r="H9" s="13">
        <v>3</v>
      </c>
      <c r="I9" s="13">
        <v>2</v>
      </c>
      <c r="J9" s="14">
        <v>1</v>
      </c>
      <c r="K9" s="11">
        <v>6</v>
      </c>
      <c r="L9" s="12">
        <v>3</v>
      </c>
      <c r="M9" s="13">
        <v>1</v>
      </c>
      <c r="N9" s="13">
        <v>2</v>
      </c>
      <c r="O9" s="14">
        <v>1</v>
      </c>
      <c r="P9" s="11">
        <v>6</v>
      </c>
      <c r="Q9" s="12">
        <v>1</v>
      </c>
      <c r="R9" s="13">
        <v>2</v>
      </c>
      <c r="S9" s="13">
        <v>1</v>
      </c>
      <c r="T9" s="14">
        <v>2</v>
      </c>
      <c r="U9" s="11">
        <v>6</v>
      </c>
      <c r="V9" s="12">
        <v>2</v>
      </c>
      <c r="W9" s="13">
        <v>2</v>
      </c>
      <c r="X9" s="13">
        <v>1</v>
      </c>
      <c r="Y9" s="14">
        <v>1</v>
      </c>
      <c r="Z9" s="11">
        <v>6</v>
      </c>
      <c r="AA9" s="12">
        <v>2</v>
      </c>
      <c r="AB9" s="13">
        <v>1</v>
      </c>
      <c r="AC9" s="13">
        <v>2</v>
      </c>
      <c r="AD9" s="14">
        <v>2</v>
      </c>
      <c r="AE9" s="11">
        <v>6</v>
      </c>
      <c r="AF9" s="12">
        <v>3</v>
      </c>
      <c r="AG9" s="13">
        <v>2</v>
      </c>
      <c r="AH9" s="13">
        <v>1</v>
      </c>
      <c r="AI9" s="14">
        <v>2</v>
      </c>
      <c r="AJ9" s="11">
        <v>6</v>
      </c>
      <c r="AK9" s="12">
        <v>2</v>
      </c>
      <c r="AL9" s="13">
        <v>2</v>
      </c>
      <c r="AM9" s="13">
        <v>3</v>
      </c>
      <c r="AN9" s="14">
        <v>2</v>
      </c>
      <c r="AO9" s="11">
        <v>6</v>
      </c>
      <c r="AP9" s="12"/>
      <c r="AQ9" s="13"/>
      <c r="AR9" s="13"/>
      <c r="AS9" s="14"/>
      <c r="AT9" s="11">
        <v>6</v>
      </c>
      <c r="AU9" s="12"/>
      <c r="AV9" s="13"/>
      <c r="AW9" s="13"/>
      <c r="AX9" s="14"/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1</v>
      </c>
      <c r="C10" s="13">
        <v>1</v>
      </c>
      <c r="D10" s="13">
        <v>1</v>
      </c>
      <c r="E10" s="14">
        <v>1</v>
      </c>
      <c r="F10" s="11">
        <v>7</v>
      </c>
      <c r="G10" s="12">
        <v>1</v>
      </c>
      <c r="H10" s="13">
        <v>1</v>
      </c>
      <c r="I10" s="13">
        <v>1</v>
      </c>
      <c r="J10" s="14">
        <v>1</v>
      </c>
      <c r="K10" s="11">
        <v>7</v>
      </c>
      <c r="L10" s="12">
        <v>1</v>
      </c>
      <c r="M10" s="13">
        <v>2</v>
      </c>
      <c r="N10" s="13">
        <v>1</v>
      </c>
      <c r="O10" s="14">
        <v>1</v>
      </c>
      <c r="P10" s="11">
        <v>7</v>
      </c>
      <c r="Q10" s="12">
        <v>1</v>
      </c>
      <c r="R10" s="13">
        <v>1</v>
      </c>
      <c r="S10" s="13">
        <v>1</v>
      </c>
      <c r="T10" s="14">
        <v>1</v>
      </c>
      <c r="U10" s="11">
        <v>7</v>
      </c>
      <c r="V10" s="12">
        <v>1</v>
      </c>
      <c r="W10" s="13">
        <v>1</v>
      </c>
      <c r="X10" s="13">
        <v>2</v>
      </c>
      <c r="Y10" s="14">
        <v>1</v>
      </c>
      <c r="Z10" s="11">
        <v>7</v>
      </c>
      <c r="AA10" s="12">
        <v>1</v>
      </c>
      <c r="AB10" s="13">
        <v>1</v>
      </c>
      <c r="AC10" s="13">
        <v>1</v>
      </c>
      <c r="AD10" s="14">
        <v>1</v>
      </c>
      <c r="AE10" s="11">
        <v>7</v>
      </c>
      <c r="AF10" s="12">
        <v>1</v>
      </c>
      <c r="AG10" s="13">
        <v>1</v>
      </c>
      <c r="AH10" s="13">
        <v>1</v>
      </c>
      <c r="AI10" s="14">
        <v>1</v>
      </c>
      <c r="AJ10" s="11">
        <v>7</v>
      </c>
      <c r="AK10" s="12">
        <v>2</v>
      </c>
      <c r="AL10" s="13">
        <v>1</v>
      </c>
      <c r="AM10" s="13">
        <v>1</v>
      </c>
      <c r="AN10" s="14">
        <v>2</v>
      </c>
      <c r="AO10" s="11">
        <v>7</v>
      </c>
      <c r="AP10" s="12"/>
      <c r="AQ10" s="13"/>
      <c r="AR10" s="13"/>
      <c r="AS10" s="14"/>
      <c r="AT10" s="11">
        <v>7</v>
      </c>
      <c r="AU10" s="12"/>
      <c r="AV10" s="13"/>
      <c r="AW10" s="13"/>
      <c r="AX10" s="14"/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2</v>
      </c>
      <c r="C11" s="13">
        <v>2</v>
      </c>
      <c r="D11" s="13">
        <v>2</v>
      </c>
      <c r="E11" s="14">
        <v>2</v>
      </c>
      <c r="F11" s="11">
        <v>8</v>
      </c>
      <c r="G11" s="12">
        <v>1</v>
      </c>
      <c r="H11" s="13">
        <v>1</v>
      </c>
      <c r="I11" s="13">
        <v>1</v>
      </c>
      <c r="J11" s="14">
        <v>2</v>
      </c>
      <c r="K11" s="11">
        <v>8</v>
      </c>
      <c r="L11" s="12">
        <v>1</v>
      </c>
      <c r="M11" s="13">
        <v>1</v>
      </c>
      <c r="N11" s="13">
        <v>2</v>
      </c>
      <c r="O11" s="14">
        <v>1</v>
      </c>
      <c r="P11" s="11">
        <v>8</v>
      </c>
      <c r="Q11" s="12">
        <v>2</v>
      </c>
      <c r="R11" s="13">
        <v>2</v>
      </c>
      <c r="S11" s="13">
        <v>1</v>
      </c>
      <c r="T11" s="14">
        <v>2</v>
      </c>
      <c r="U11" s="11">
        <v>8</v>
      </c>
      <c r="V11" s="12">
        <v>1</v>
      </c>
      <c r="W11" s="13">
        <v>1</v>
      </c>
      <c r="X11" s="13">
        <v>2</v>
      </c>
      <c r="Y11" s="14">
        <v>2</v>
      </c>
      <c r="Z11" s="11">
        <v>8</v>
      </c>
      <c r="AA11" s="12">
        <v>1</v>
      </c>
      <c r="AB11" s="13">
        <v>1</v>
      </c>
      <c r="AC11" s="13">
        <v>1</v>
      </c>
      <c r="AD11" s="14">
        <v>2</v>
      </c>
      <c r="AE11" s="11">
        <v>8</v>
      </c>
      <c r="AF11" s="12">
        <v>2</v>
      </c>
      <c r="AG11" s="13">
        <v>2</v>
      </c>
      <c r="AH11" s="13">
        <v>2</v>
      </c>
      <c r="AI11" s="14">
        <v>2</v>
      </c>
      <c r="AJ11" s="11">
        <v>8</v>
      </c>
      <c r="AK11" s="12">
        <v>1</v>
      </c>
      <c r="AL11" s="13">
        <v>2</v>
      </c>
      <c r="AM11" s="13">
        <v>1</v>
      </c>
      <c r="AN11" s="14">
        <v>2</v>
      </c>
      <c r="AO11" s="11">
        <v>8</v>
      </c>
      <c r="AP11" s="12"/>
      <c r="AQ11" s="13"/>
      <c r="AR11" s="13"/>
      <c r="AS11" s="14"/>
      <c r="AT11" s="11">
        <v>8</v>
      </c>
      <c r="AU11" s="12"/>
      <c r="AV11" s="13"/>
      <c r="AW11" s="13"/>
      <c r="AX11" s="14"/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3</v>
      </c>
      <c r="C12" s="13">
        <v>1</v>
      </c>
      <c r="D12" s="13">
        <v>1</v>
      </c>
      <c r="E12" s="14">
        <v>1</v>
      </c>
      <c r="F12" s="11">
        <v>9</v>
      </c>
      <c r="G12" s="12">
        <v>3</v>
      </c>
      <c r="H12" s="13">
        <v>2</v>
      </c>
      <c r="I12" s="13">
        <v>1</v>
      </c>
      <c r="J12" s="14">
        <v>1</v>
      </c>
      <c r="K12" s="11">
        <v>9</v>
      </c>
      <c r="L12" s="12">
        <v>1</v>
      </c>
      <c r="M12" s="13">
        <v>1</v>
      </c>
      <c r="N12" s="13">
        <v>1</v>
      </c>
      <c r="O12" s="14">
        <v>1</v>
      </c>
      <c r="P12" s="11">
        <v>9</v>
      </c>
      <c r="Q12" s="12">
        <v>1</v>
      </c>
      <c r="R12" s="13">
        <v>1</v>
      </c>
      <c r="S12" s="13">
        <v>1</v>
      </c>
      <c r="T12" s="14">
        <v>2</v>
      </c>
      <c r="U12" s="11">
        <v>9</v>
      </c>
      <c r="V12" s="12">
        <v>1</v>
      </c>
      <c r="W12" s="13">
        <v>1</v>
      </c>
      <c r="X12" s="13">
        <v>1</v>
      </c>
      <c r="Y12" s="14">
        <v>1</v>
      </c>
      <c r="Z12" s="11">
        <v>9</v>
      </c>
      <c r="AA12" s="12">
        <v>2</v>
      </c>
      <c r="AB12" s="13">
        <v>1</v>
      </c>
      <c r="AC12" s="13">
        <v>1</v>
      </c>
      <c r="AD12" s="14">
        <v>2</v>
      </c>
      <c r="AE12" s="11">
        <v>9</v>
      </c>
      <c r="AF12" s="12">
        <v>1</v>
      </c>
      <c r="AG12" s="13">
        <v>1</v>
      </c>
      <c r="AH12" s="13">
        <v>2</v>
      </c>
      <c r="AI12" s="14">
        <v>1</v>
      </c>
      <c r="AJ12" s="11">
        <v>9</v>
      </c>
      <c r="AK12" s="12">
        <v>3</v>
      </c>
      <c r="AL12" s="13">
        <v>3</v>
      </c>
      <c r="AM12" s="13">
        <v>1</v>
      </c>
      <c r="AN12" s="14">
        <v>2</v>
      </c>
      <c r="AO12" s="11">
        <v>9</v>
      </c>
      <c r="AP12" s="12"/>
      <c r="AQ12" s="13"/>
      <c r="AR12" s="13"/>
      <c r="AS12" s="14"/>
      <c r="AT12" s="11">
        <v>9</v>
      </c>
      <c r="AU12" s="12"/>
      <c r="AV12" s="13"/>
      <c r="AW12" s="13"/>
      <c r="AX12" s="14"/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2</v>
      </c>
      <c r="D13" s="13">
        <v>1</v>
      </c>
      <c r="E13" s="14">
        <v>1</v>
      </c>
      <c r="F13" s="11">
        <v>10</v>
      </c>
      <c r="G13" s="12">
        <v>1</v>
      </c>
      <c r="H13" s="13">
        <v>1</v>
      </c>
      <c r="I13" s="13">
        <v>1</v>
      </c>
      <c r="J13" s="14">
        <v>1</v>
      </c>
      <c r="K13" s="11">
        <v>10</v>
      </c>
      <c r="L13" s="12">
        <v>1</v>
      </c>
      <c r="M13" s="13">
        <v>1</v>
      </c>
      <c r="N13" s="13">
        <v>1</v>
      </c>
      <c r="O13" s="14">
        <v>1</v>
      </c>
      <c r="P13" s="11">
        <v>10</v>
      </c>
      <c r="Q13" s="12">
        <v>1</v>
      </c>
      <c r="R13" s="13">
        <v>3</v>
      </c>
      <c r="S13" s="13">
        <v>2</v>
      </c>
      <c r="T13" s="14">
        <v>1</v>
      </c>
      <c r="U13" s="11">
        <v>10</v>
      </c>
      <c r="V13" s="12">
        <v>1</v>
      </c>
      <c r="W13" s="13">
        <v>2</v>
      </c>
      <c r="X13" s="13">
        <v>1</v>
      </c>
      <c r="Y13" s="14">
        <v>1</v>
      </c>
      <c r="Z13" s="11">
        <v>10</v>
      </c>
      <c r="AA13" s="12">
        <v>2</v>
      </c>
      <c r="AB13" s="13">
        <v>4</v>
      </c>
      <c r="AC13" s="13">
        <v>3</v>
      </c>
      <c r="AD13" s="14">
        <v>2</v>
      </c>
      <c r="AE13" s="11">
        <v>10</v>
      </c>
      <c r="AF13" s="12">
        <v>1</v>
      </c>
      <c r="AG13" s="13">
        <v>1</v>
      </c>
      <c r="AH13" s="13">
        <v>1</v>
      </c>
      <c r="AI13" s="14">
        <v>1</v>
      </c>
      <c r="AJ13" s="11">
        <v>10</v>
      </c>
      <c r="AK13" s="12">
        <v>2</v>
      </c>
      <c r="AL13" s="13">
        <v>1</v>
      </c>
      <c r="AM13" s="13">
        <v>1</v>
      </c>
      <c r="AN13" s="14">
        <v>2</v>
      </c>
      <c r="AO13" s="11">
        <v>10</v>
      </c>
      <c r="AP13" s="12"/>
      <c r="AQ13" s="13"/>
      <c r="AR13" s="13"/>
      <c r="AS13" s="14"/>
      <c r="AT13" s="11">
        <v>10</v>
      </c>
      <c r="AU13" s="12"/>
      <c r="AV13" s="13"/>
      <c r="AW13" s="13"/>
      <c r="AX13" s="14"/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2</v>
      </c>
      <c r="C14" s="13">
        <v>2</v>
      </c>
      <c r="D14" s="13">
        <v>1</v>
      </c>
      <c r="E14" s="14">
        <v>1</v>
      </c>
      <c r="F14" s="11">
        <v>11</v>
      </c>
      <c r="G14" s="12">
        <v>1</v>
      </c>
      <c r="H14" s="13">
        <v>2</v>
      </c>
      <c r="I14" s="13">
        <v>1</v>
      </c>
      <c r="J14" s="14">
        <v>2</v>
      </c>
      <c r="K14" s="11">
        <v>11</v>
      </c>
      <c r="L14" s="12">
        <v>1</v>
      </c>
      <c r="M14" s="13">
        <v>2</v>
      </c>
      <c r="N14" s="13">
        <v>2</v>
      </c>
      <c r="O14" s="14">
        <v>2</v>
      </c>
      <c r="P14" s="11">
        <v>11</v>
      </c>
      <c r="Q14" s="12">
        <v>2</v>
      </c>
      <c r="R14" s="13">
        <v>2</v>
      </c>
      <c r="S14" s="13">
        <v>2</v>
      </c>
      <c r="T14" s="14">
        <v>1</v>
      </c>
      <c r="U14" s="11">
        <v>11</v>
      </c>
      <c r="V14" s="12">
        <v>1</v>
      </c>
      <c r="W14" s="13">
        <v>1</v>
      </c>
      <c r="X14" s="13">
        <v>2</v>
      </c>
      <c r="Y14" s="14">
        <v>2</v>
      </c>
      <c r="Z14" s="11">
        <v>11</v>
      </c>
      <c r="AA14" s="12">
        <v>1</v>
      </c>
      <c r="AB14" s="13">
        <v>2</v>
      </c>
      <c r="AC14" s="13">
        <v>2</v>
      </c>
      <c r="AD14" s="14">
        <v>2</v>
      </c>
      <c r="AE14" s="11">
        <v>11</v>
      </c>
      <c r="AF14" s="12">
        <v>1</v>
      </c>
      <c r="AG14" s="13">
        <v>2</v>
      </c>
      <c r="AH14" s="13">
        <v>2</v>
      </c>
      <c r="AI14" s="14">
        <v>1</v>
      </c>
      <c r="AJ14" s="11">
        <v>11</v>
      </c>
      <c r="AK14" s="12">
        <v>2</v>
      </c>
      <c r="AL14" s="13">
        <v>2</v>
      </c>
      <c r="AM14" s="13">
        <v>1</v>
      </c>
      <c r="AN14" s="14">
        <v>1</v>
      </c>
      <c r="AO14" s="11">
        <v>11</v>
      </c>
      <c r="AP14" s="12"/>
      <c r="AQ14" s="13"/>
      <c r="AR14" s="13"/>
      <c r="AS14" s="14"/>
      <c r="AT14" s="11">
        <v>11</v>
      </c>
      <c r="AU14" s="12"/>
      <c r="AV14" s="13"/>
      <c r="AW14" s="13"/>
      <c r="AX14" s="14"/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1</v>
      </c>
      <c r="D15" s="13">
        <v>1</v>
      </c>
      <c r="E15" s="14">
        <v>1</v>
      </c>
      <c r="F15" s="11">
        <v>12</v>
      </c>
      <c r="G15" s="12">
        <v>1</v>
      </c>
      <c r="H15" s="13">
        <v>1</v>
      </c>
      <c r="I15" s="13">
        <v>1</v>
      </c>
      <c r="J15" s="14">
        <v>1</v>
      </c>
      <c r="K15" s="11">
        <v>12</v>
      </c>
      <c r="L15" s="12">
        <v>1</v>
      </c>
      <c r="M15" s="13">
        <v>1</v>
      </c>
      <c r="N15" s="13">
        <v>1</v>
      </c>
      <c r="O15" s="14">
        <v>1</v>
      </c>
      <c r="P15" s="11">
        <v>12</v>
      </c>
      <c r="Q15" s="12">
        <v>1</v>
      </c>
      <c r="R15" s="13">
        <v>1</v>
      </c>
      <c r="S15" s="13">
        <v>1</v>
      </c>
      <c r="T15" s="14">
        <v>2</v>
      </c>
      <c r="U15" s="11">
        <v>12</v>
      </c>
      <c r="V15" s="12">
        <v>1</v>
      </c>
      <c r="W15" s="13">
        <v>1</v>
      </c>
      <c r="X15" s="13">
        <v>1</v>
      </c>
      <c r="Y15" s="14">
        <v>1</v>
      </c>
      <c r="Z15" s="11">
        <v>12</v>
      </c>
      <c r="AA15" s="12">
        <v>1</v>
      </c>
      <c r="AB15" s="13">
        <v>1</v>
      </c>
      <c r="AC15" s="13">
        <v>1</v>
      </c>
      <c r="AD15" s="14">
        <v>1</v>
      </c>
      <c r="AE15" s="11">
        <v>12</v>
      </c>
      <c r="AF15" s="12">
        <v>1</v>
      </c>
      <c r="AG15" s="13">
        <v>2</v>
      </c>
      <c r="AH15" s="13">
        <v>1</v>
      </c>
      <c r="AI15" s="14">
        <v>1</v>
      </c>
      <c r="AJ15" s="11">
        <v>12</v>
      </c>
      <c r="AK15" s="12">
        <v>3</v>
      </c>
      <c r="AL15" s="13">
        <v>1</v>
      </c>
      <c r="AM15" s="13">
        <v>1</v>
      </c>
      <c r="AN15" s="14">
        <v>2</v>
      </c>
      <c r="AO15" s="11">
        <v>12</v>
      </c>
      <c r="AP15" s="12"/>
      <c r="AQ15" s="13"/>
      <c r="AR15" s="13"/>
      <c r="AS15" s="14"/>
      <c r="AT15" s="11">
        <v>12</v>
      </c>
      <c r="AU15" s="12"/>
      <c r="AV15" s="13"/>
      <c r="AW15" s="13"/>
      <c r="AX15" s="14"/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2</v>
      </c>
      <c r="C16" s="13">
        <v>1</v>
      </c>
      <c r="D16" s="13">
        <v>2</v>
      </c>
      <c r="E16" s="14">
        <v>2</v>
      </c>
      <c r="F16" s="11">
        <v>13</v>
      </c>
      <c r="G16" s="12">
        <v>2</v>
      </c>
      <c r="H16" s="13">
        <v>1</v>
      </c>
      <c r="I16" s="13">
        <v>2</v>
      </c>
      <c r="J16" s="14">
        <v>1</v>
      </c>
      <c r="K16" s="11">
        <v>13</v>
      </c>
      <c r="L16" s="12">
        <v>2</v>
      </c>
      <c r="M16" s="13">
        <v>2</v>
      </c>
      <c r="N16" s="13">
        <v>2</v>
      </c>
      <c r="O16" s="14">
        <v>2</v>
      </c>
      <c r="P16" s="11">
        <v>13</v>
      </c>
      <c r="Q16" s="12">
        <v>2</v>
      </c>
      <c r="R16" s="13">
        <v>2</v>
      </c>
      <c r="S16" s="13">
        <v>2</v>
      </c>
      <c r="T16" s="14">
        <v>2</v>
      </c>
      <c r="U16" s="11">
        <v>13</v>
      </c>
      <c r="V16" s="12">
        <v>2</v>
      </c>
      <c r="W16" s="13">
        <v>1</v>
      </c>
      <c r="X16" s="13">
        <v>1</v>
      </c>
      <c r="Y16" s="14">
        <v>1</v>
      </c>
      <c r="Z16" s="11">
        <v>13</v>
      </c>
      <c r="AA16" s="12">
        <v>1</v>
      </c>
      <c r="AB16" s="13">
        <v>2</v>
      </c>
      <c r="AC16" s="13">
        <v>1</v>
      </c>
      <c r="AD16" s="14">
        <v>2</v>
      </c>
      <c r="AE16" s="11">
        <v>13</v>
      </c>
      <c r="AF16" s="12">
        <v>1</v>
      </c>
      <c r="AG16" s="13">
        <v>1</v>
      </c>
      <c r="AH16" s="13">
        <v>2</v>
      </c>
      <c r="AI16" s="14">
        <v>2</v>
      </c>
      <c r="AJ16" s="11">
        <v>13</v>
      </c>
      <c r="AK16" s="12">
        <v>2</v>
      </c>
      <c r="AL16" s="13">
        <v>2</v>
      </c>
      <c r="AM16" s="13">
        <v>2</v>
      </c>
      <c r="AN16" s="14">
        <v>2</v>
      </c>
      <c r="AO16" s="11">
        <v>13</v>
      </c>
      <c r="AP16" s="12"/>
      <c r="AQ16" s="13"/>
      <c r="AR16" s="13"/>
      <c r="AS16" s="14"/>
      <c r="AT16" s="11">
        <v>13</v>
      </c>
      <c r="AU16" s="12"/>
      <c r="AV16" s="13"/>
      <c r="AW16" s="13"/>
      <c r="AX16" s="14"/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1</v>
      </c>
      <c r="C17" s="13">
        <v>3</v>
      </c>
      <c r="D17" s="13">
        <v>1</v>
      </c>
      <c r="E17" s="14">
        <v>1</v>
      </c>
      <c r="F17" s="11">
        <v>14</v>
      </c>
      <c r="G17" s="12">
        <v>1</v>
      </c>
      <c r="H17" s="13">
        <v>2</v>
      </c>
      <c r="I17" s="13">
        <v>1</v>
      </c>
      <c r="J17" s="14">
        <v>2</v>
      </c>
      <c r="K17" s="11">
        <v>14</v>
      </c>
      <c r="L17" s="12">
        <v>1</v>
      </c>
      <c r="M17" s="13">
        <v>1</v>
      </c>
      <c r="N17" s="13">
        <v>2</v>
      </c>
      <c r="O17" s="14">
        <v>1</v>
      </c>
      <c r="P17" s="11">
        <v>14</v>
      </c>
      <c r="Q17" s="12">
        <v>1</v>
      </c>
      <c r="R17" s="13">
        <v>1</v>
      </c>
      <c r="S17" s="13">
        <v>1</v>
      </c>
      <c r="T17" s="14">
        <v>1</v>
      </c>
      <c r="U17" s="11">
        <v>14</v>
      </c>
      <c r="V17" s="12">
        <v>2</v>
      </c>
      <c r="W17" s="13">
        <v>1</v>
      </c>
      <c r="X17" s="13">
        <v>1</v>
      </c>
      <c r="Y17" s="14">
        <v>1</v>
      </c>
      <c r="Z17" s="11">
        <v>14</v>
      </c>
      <c r="AA17" s="12">
        <v>1</v>
      </c>
      <c r="AB17" s="13">
        <v>1</v>
      </c>
      <c r="AC17" s="13">
        <v>1</v>
      </c>
      <c r="AD17" s="14">
        <v>1</v>
      </c>
      <c r="AE17" s="11">
        <v>14</v>
      </c>
      <c r="AF17" s="12">
        <v>1</v>
      </c>
      <c r="AG17" s="13">
        <v>1</v>
      </c>
      <c r="AH17" s="13">
        <v>1</v>
      </c>
      <c r="AI17" s="14">
        <v>4</v>
      </c>
      <c r="AJ17" s="11">
        <v>14</v>
      </c>
      <c r="AK17" s="12">
        <v>3</v>
      </c>
      <c r="AL17" s="13">
        <v>3</v>
      </c>
      <c r="AM17" s="13">
        <v>2</v>
      </c>
      <c r="AN17" s="14">
        <v>7</v>
      </c>
      <c r="AO17" s="11">
        <v>14</v>
      </c>
      <c r="AP17" s="12"/>
      <c r="AQ17" s="13"/>
      <c r="AR17" s="13"/>
      <c r="AS17" s="14"/>
      <c r="AT17" s="11">
        <v>14</v>
      </c>
      <c r="AU17" s="12"/>
      <c r="AV17" s="13"/>
      <c r="AW17" s="13"/>
      <c r="AX17" s="14"/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1</v>
      </c>
      <c r="C18" s="13">
        <v>1</v>
      </c>
      <c r="D18" s="13">
        <v>2</v>
      </c>
      <c r="E18" s="14">
        <v>1</v>
      </c>
      <c r="F18" s="11">
        <v>15</v>
      </c>
      <c r="G18" s="12">
        <v>2</v>
      </c>
      <c r="H18" s="13">
        <v>2</v>
      </c>
      <c r="I18" s="13">
        <v>1</v>
      </c>
      <c r="J18" s="14">
        <v>1</v>
      </c>
      <c r="K18" s="11">
        <v>15</v>
      </c>
      <c r="L18" s="12">
        <v>2</v>
      </c>
      <c r="M18" s="13">
        <v>2</v>
      </c>
      <c r="N18" s="13">
        <v>1</v>
      </c>
      <c r="O18" s="14">
        <v>1</v>
      </c>
      <c r="P18" s="11">
        <v>15</v>
      </c>
      <c r="Q18" s="12">
        <v>1</v>
      </c>
      <c r="R18" s="13">
        <v>2</v>
      </c>
      <c r="S18" s="13">
        <v>2</v>
      </c>
      <c r="T18" s="14">
        <v>2</v>
      </c>
      <c r="U18" s="11">
        <v>15</v>
      </c>
      <c r="V18" s="12">
        <v>1</v>
      </c>
      <c r="W18" s="13">
        <v>2</v>
      </c>
      <c r="X18" s="13">
        <v>2</v>
      </c>
      <c r="Y18" s="14">
        <v>2</v>
      </c>
      <c r="Z18" s="11">
        <v>15</v>
      </c>
      <c r="AA18" s="12">
        <v>1</v>
      </c>
      <c r="AB18" s="13">
        <v>1</v>
      </c>
      <c r="AC18" s="13">
        <v>1</v>
      </c>
      <c r="AD18" s="14">
        <v>1</v>
      </c>
      <c r="AE18" s="11">
        <v>15</v>
      </c>
      <c r="AF18" s="12">
        <v>1</v>
      </c>
      <c r="AG18" s="13">
        <v>1</v>
      </c>
      <c r="AH18" s="13">
        <v>2</v>
      </c>
      <c r="AI18" s="14">
        <v>2</v>
      </c>
      <c r="AJ18" s="11">
        <v>15</v>
      </c>
      <c r="AK18" s="12">
        <v>1</v>
      </c>
      <c r="AL18" s="13">
        <v>2</v>
      </c>
      <c r="AM18" s="13">
        <v>1</v>
      </c>
      <c r="AN18" s="14">
        <v>2</v>
      </c>
      <c r="AO18" s="11">
        <v>15</v>
      </c>
      <c r="AP18" s="12"/>
      <c r="AQ18" s="13"/>
      <c r="AR18" s="13"/>
      <c r="AS18" s="14"/>
      <c r="AT18" s="11">
        <v>15</v>
      </c>
      <c r="AU18" s="12"/>
      <c r="AV18" s="13"/>
      <c r="AW18" s="13"/>
      <c r="AX18" s="14"/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1</v>
      </c>
      <c r="C19" s="13">
        <v>1</v>
      </c>
      <c r="D19" s="13">
        <v>1</v>
      </c>
      <c r="E19" s="14">
        <v>1</v>
      </c>
      <c r="F19" s="11">
        <v>16</v>
      </c>
      <c r="G19" s="12">
        <v>2</v>
      </c>
      <c r="H19" s="13">
        <v>1</v>
      </c>
      <c r="I19" s="13">
        <v>1</v>
      </c>
      <c r="J19" s="14">
        <v>1</v>
      </c>
      <c r="K19" s="11">
        <v>16</v>
      </c>
      <c r="L19" s="12">
        <v>1</v>
      </c>
      <c r="M19" s="13">
        <v>1</v>
      </c>
      <c r="N19" s="13">
        <v>1</v>
      </c>
      <c r="O19" s="14">
        <v>1</v>
      </c>
      <c r="P19" s="11">
        <v>16</v>
      </c>
      <c r="Q19" s="12">
        <v>1</v>
      </c>
      <c r="R19" s="13">
        <v>1</v>
      </c>
      <c r="S19" s="13">
        <v>1</v>
      </c>
      <c r="T19" s="14">
        <v>1</v>
      </c>
      <c r="U19" s="11">
        <v>16</v>
      </c>
      <c r="V19" s="12">
        <v>1</v>
      </c>
      <c r="W19" s="13">
        <v>1</v>
      </c>
      <c r="X19" s="13">
        <v>1</v>
      </c>
      <c r="Y19" s="14">
        <v>1</v>
      </c>
      <c r="Z19" s="11">
        <v>16</v>
      </c>
      <c r="AA19" s="12">
        <v>1</v>
      </c>
      <c r="AB19" s="13">
        <v>1</v>
      </c>
      <c r="AC19" s="13">
        <v>1</v>
      </c>
      <c r="AD19" s="14">
        <v>1</v>
      </c>
      <c r="AE19" s="11">
        <v>16</v>
      </c>
      <c r="AF19" s="12">
        <v>1</v>
      </c>
      <c r="AG19" s="13">
        <v>1</v>
      </c>
      <c r="AH19" s="13">
        <v>1</v>
      </c>
      <c r="AI19" s="14">
        <v>1</v>
      </c>
      <c r="AJ19" s="11">
        <v>16</v>
      </c>
      <c r="AK19" s="12">
        <v>1</v>
      </c>
      <c r="AL19" s="13">
        <v>2</v>
      </c>
      <c r="AM19" s="13">
        <v>1</v>
      </c>
      <c r="AN19" s="14">
        <v>2</v>
      </c>
      <c r="AO19" s="11">
        <v>16</v>
      </c>
      <c r="AP19" s="12"/>
      <c r="AQ19" s="13"/>
      <c r="AR19" s="13"/>
      <c r="AS19" s="14"/>
      <c r="AT19" s="11">
        <v>16</v>
      </c>
      <c r="AU19" s="12"/>
      <c r="AV19" s="13"/>
      <c r="AW19" s="13"/>
      <c r="AX19" s="14"/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1</v>
      </c>
      <c r="D20" s="13">
        <v>1</v>
      </c>
      <c r="E20" s="14">
        <v>1</v>
      </c>
      <c r="F20" s="11">
        <v>17</v>
      </c>
      <c r="G20" s="12">
        <v>1</v>
      </c>
      <c r="H20" s="13">
        <v>1</v>
      </c>
      <c r="I20" s="13">
        <v>1</v>
      </c>
      <c r="J20" s="14">
        <v>1</v>
      </c>
      <c r="K20" s="11">
        <v>17</v>
      </c>
      <c r="L20" s="12">
        <v>1</v>
      </c>
      <c r="M20" s="13">
        <v>2</v>
      </c>
      <c r="N20" s="13">
        <v>1</v>
      </c>
      <c r="O20" s="14">
        <v>1</v>
      </c>
      <c r="P20" s="11">
        <v>17</v>
      </c>
      <c r="Q20" s="12">
        <v>1</v>
      </c>
      <c r="R20" s="13">
        <v>2</v>
      </c>
      <c r="S20" s="13">
        <v>1</v>
      </c>
      <c r="T20" s="14">
        <v>1</v>
      </c>
      <c r="U20" s="11">
        <v>17</v>
      </c>
      <c r="V20" s="12">
        <v>1</v>
      </c>
      <c r="W20" s="13">
        <v>1</v>
      </c>
      <c r="X20" s="13">
        <v>1</v>
      </c>
      <c r="Y20" s="14">
        <v>1</v>
      </c>
      <c r="Z20" s="11">
        <v>17</v>
      </c>
      <c r="AA20" s="12">
        <v>1</v>
      </c>
      <c r="AB20" s="13">
        <v>2</v>
      </c>
      <c r="AC20" s="13">
        <v>1</v>
      </c>
      <c r="AD20" s="14">
        <v>3</v>
      </c>
      <c r="AE20" s="11">
        <v>17</v>
      </c>
      <c r="AF20" s="12">
        <v>1</v>
      </c>
      <c r="AG20" s="13">
        <v>1</v>
      </c>
      <c r="AH20" s="13">
        <v>1</v>
      </c>
      <c r="AI20" s="14">
        <v>1</v>
      </c>
      <c r="AJ20" s="11">
        <v>17</v>
      </c>
      <c r="AK20" s="12">
        <v>2</v>
      </c>
      <c r="AL20" s="13">
        <v>1</v>
      </c>
      <c r="AM20" s="13">
        <v>1</v>
      </c>
      <c r="AN20" s="14">
        <v>2</v>
      </c>
      <c r="AO20" s="11">
        <v>17</v>
      </c>
      <c r="AP20" s="12"/>
      <c r="AQ20" s="13"/>
      <c r="AR20" s="13"/>
      <c r="AS20" s="14"/>
      <c r="AT20" s="11">
        <v>17</v>
      </c>
      <c r="AU20" s="12"/>
      <c r="AV20" s="13"/>
      <c r="AW20" s="13"/>
      <c r="AX20" s="14"/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1</v>
      </c>
      <c r="C21" s="17">
        <v>2</v>
      </c>
      <c r="D21" s="17">
        <v>1</v>
      </c>
      <c r="E21" s="18">
        <v>1</v>
      </c>
      <c r="F21" s="15">
        <v>18</v>
      </c>
      <c r="G21" s="16">
        <v>2</v>
      </c>
      <c r="H21" s="17">
        <v>2</v>
      </c>
      <c r="I21" s="17">
        <v>2</v>
      </c>
      <c r="J21" s="18">
        <v>1</v>
      </c>
      <c r="K21" s="15">
        <v>18</v>
      </c>
      <c r="L21" s="16">
        <v>3</v>
      </c>
      <c r="M21" s="17">
        <v>2</v>
      </c>
      <c r="N21" s="17">
        <v>1</v>
      </c>
      <c r="O21" s="18">
        <v>1</v>
      </c>
      <c r="P21" s="15">
        <v>18</v>
      </c>
      <c r="Q21" s="16">
        <v>1</v>
      </c>
      <c r="R21" s="17">
        <v>1</v>
      </c>
      <c r="S21" s="17">
        <v>1</v>
      </c>
      <c r="T21" s="18">
        <v>1</v>
      </c>
      <c r="U21" s="15">
        <v>18</v>
      </c>
      <c r="V21" s="16">
        <v>2</v>
      </c>
      <c r="W21" s="17">
        <v>2</v>
      </c>
      <c r="X21" s="17">
        <v>1</v>
      </c>
      <c r="Y21" s="18">
        <v>2</v>
      </c>
      <c r="Z21" s="15">
        <v>18</v>
      </c>
      <c r="AA21" s="16">
        <v>1</v>
      </c>
      <c r="AB21" s="17">
        <v>1</v>
      </c>
      <c r="AC21" s="17">
        <v>2</v>
      </c>
      <c r="AD21" s="18">
        <v>1</v>
      </c>
      <c r="AE21" s="15">
        <v>18</v>
      </c>
      <c r="AF21" s="16">
        <v>3</v>
      </c>
      <c r="AG21" s="17">
        <v>1</v>
      </c>
      <c r="AH21" s="17">
        <v>1</v>
      </c>
      <c r="AI21" s="18">
        <v>1</v>
      </c>
      <c r="AJ21" s="15">
        <v>18</v>
      </c>
      <c r="AK21" s="16">
        <v>2</v>
      </c>
      <c r="AL21" s="17">
        <v>2</v>
      </c>
      <c r="AM21" s="17">
        <v>2</v>
      </c>
      <c r="AN21" s="18">
        <v>1</v>
      </c>
      <c r="AO21" s="15">
        <v>18</v>
      </c>
      <c r="AP21" s="16"/>
      <c r="AQ21" s="17"/>
      <c r="AR21" s="17"/>
      <c r="AS21" s="18"/>
      <c r="AT21" s="15">
        <v>18</v>
      </c>
      <c r="AU21" s="16"/>
      <c r="AV21" s="17"/>
      <c r="AW21" s="17"/>
      <c r="AX21" s="18"/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31</v>
      </c>
      <c r="B22" s="19">
        <f>SUM(B4:B21)</f>
        <v>25</v>
      </c>
      <c r="C22" s="20">
        <f>SUM(C4:C21)</f>
        <v>25</v>
      </c>
      <c r="D22" s="20">
        <f>SUM(D4:D21)</f>
        <v>23</v>
      </c>
      <c r="E22" s="21">
        <f>SUM(E4:E21)</f>
        <v>21</v>
      </c>
      <c r="F22" s="3" t="s">
        <v>31</v>
      </c>
      <c r="G22" s="19">
        <f>SUM(G4:G21)</f>
        <v>25</v>
      </c>
      <c r="H22" s="20">
        <f>SUM(H4:H21)</f>
        <v>26</v>
      </c>
      <c r="I22" s="20">
        <f>SUM(I4:I21)</f>
        <v>21</v>
      </c>
      <c r="J22" s="21">
        <f>SUM(J4:J21)</f>
        <v>23</v>
      </c>
      <c r="K22" s="3" t="s">
        <v>31</v>
      </c>
      <c r="L22" s="19">
        <f>SUM(L4:L21)</f>
        <v>25</v>
      </c>
      <c r="M22" s="20">
        <f>SUM(M4:M21)</f>
        <v>26</v>
      </c>
      <c r="N22" s="20">
        <f>SUM(N4:N21)</f>
        <v>25</v>
      </c>
      <c r="O22" s="21">
        <f>SUM(O4:O21)</f>
        <v>21</v>
      </c>
      <c r="P22" s="3" t="s">
        <v>31</v>
      </c>
      <c r="Q22" s="19">
        <f>SUM(Q4:Q21)</f>
        <v>21</v>
      </c>
      <c r="R22" s="20">
        <f>SUM(R4:R21)</f>
        <v>27</v>
      </c>
      <c r="S22" s="20">
        <f>SUM(S4:S21)</f>
        <v>22</v>
      </c>
      <c r="T22" s="21">
        <f>SUM(T4:T21)</f>
        <v>25</v>
      </c>
      <c r="U22" s="3" t="s">
        <v>31</v>
      </c>
      <c r="V22" s="19">
        <f>SUM(V4:V21)</f>
        <v>22</v>
      </c>
      <c r="W22" s="20">
        <f>SUM(W4:W21)</f>
        <v>23</v>
      </c>
      <c r="X22" s="20">
        <f>SUM(X4:X21)</f>
        <v>25</v>
      </c>
      <c r="Y22" s="21">
        <f>SUM(Y4:Y21)</f>
        <v>23</v>
      </c>
      <c r="Z22" s="3" t="s">
        <v>31</v>
      </c>
      <c r="AA22" s="19">
        <f>SUM(AA4:AA21)</f>
        <v>25</v>
      </c>
      <c r="AB22" s="20">
        <f>SUM(AB4:AB21)</f>
        <v>25</v>
      </c>
      <c r="AC22" s="20">
        <f>SUM(AC4:AC21)</f>
        <v>23</v>
      </c>
      <c r="AD22" s="21">
        <f>SUM(AD4:AD21)</f>
        <v>27</v>
      </c>
      <c r="AE22" s="3" t="s">
        <v>31</v>
      </c>
      <c r="AF22" s="19">
        <f>SUM(AF4:AF21)</f>
        <v>26</v>
      </c>
      <c r="AG22" s="20">
        <f>SUM(AG4:AG21)</f>
        <v>23</v>
      </c>
      <c r="AH22" s="20">
        <f>SUM(AH4:AH21)</f>
        <v>28</v>
      </c>
      <c r="AI22" s="21">
        <f>SUM(AI4:AI21)</f>
        <v>27</v>
      </c>
      <c r="AJ22" s="3" t="s">
        <v>31</v>
      </c>
      <c r="AK22" s="19">
        <f>SUM(AK4:AK21)</f>
        <v>36</v>
      </c>
      <c r="AL22" s="20">
        <f>SUM(AL4:AL21)</f>
        <v>32</v>
      </c>
      <c r="AM22" s="20">
        <f>SUM(AM4:AM21)</f>
        <v>30</v>
      </c>
      <c r="AN22" s="21">
        <f>SUM(AN4:AN21)</f>
        <v>35</v>
      </c>
      <c r="AO22" s="3" t="s">
        <v>31</v>
      </c>
      <c r="AP22" s="19">
        <f>SUM(AP4:AP21)</f>
        <v>0</v>
      </c>
      <c r="AQ22" s="20">
        <f>SUM(AQ4:AQ21)</f>
        <v>0</v>
      </c>
      <c r="AR22" s="20">
        <f>SUM(AR4:AR21)</f>
        <v>0</v>
      </c>
      <c r="AS22" s="21">
        <f>SUM(AS4:AS21)</f>
        <v>0</v>
      </c>
      <c r="AT22" s="3" t="s">
        <v>31</v>
      </c>
      <c r="AU22" s="19">
        <f>SUM(AU4:AU21)</f>
        <v>0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31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31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31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31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31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31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31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94</v>
      </c>
      <c r="F23" s="2"/>
      <c r="G23" s="2"/>
      <c r="H23" s="2"/>
      <c r="I23" s="2"/>
      <c r="J23" s="22">
        <f>SUM(G22:J22)</f>
        <v>95</v>
      </c>
      <c r="K23" s="2"/>
      <c r="L23" s="2"/>
      <c r="M23" s="2"/>
      <c r="N23" s="2"/>
      <c r="O23" s="22">
        <f>SUM(L22:O22)</f>
        <v>97</v>
      </c>
      <c r="P23" s="2"/>
      <c r="Q23" s="2"/>
      <c r="R23" s="2"/>
      <c r="S23" s="2"/>
      <c r="T23" s="22">
        <f>SUM(Q22:T22)</f>
        <v>95</v>
      </c>
      <c r="U23" s="2"/>
      <c r="V23" s="2"/>
      <c r="W23" s="2"/>
      <c r="X23" s="2"/>
      <c r="Y23" s="22">
        <f>SUM(V22:Y22)</f>
        <v>93</v>
      </c>
      <c r="Z23" s="2"/>
      <c r="AA23" s="2"/>
      <c r="AB23" s="2"/>
      <c r="AC23" s="2"/>
      <c r="AD23" s="22">
        <f>SUM(AA22:AD22)</f>
        <v>100</v>
      </c>
      <c r="AE23" s="2"/>
      <c r="AF23" s="2"/>
      <c r="AG23" s="2"/>
      <c r="AH23" s="2"/>
      <c r="AI23" s="22">
        <f>SUM(AF22:AI22)</f>
        <v>104</v>
      </c>
      <c r="AJ23" s="2"/>
      <c r="AK23" s="2"/>
      <c r="AL23" s="2"/>
      <c r="AM23" s="2"/>
      <c r="AN23" s="22">
        <f>SUM(AK22:AN22)</f>
        <v>133</v>
      </c>
      <c r="AO23" s="2"/>
      <c r="AP23" s="2"/>
      <c r="AQ23" s="2"/>
      <c r="AR23" s="2"/>
      <c r="AS23" s="22">
        <f>SUM(AP22:AS22)</f>
        <v>0</v>
      </c>
      <c r="AT23" s="2"/>
      <c r="AU23" s="2"/>
      <c r="AV23" s="2"/>
      <c r="AW23" s="2"/>
      <c r="AX23" s="22">
        <f>SUM(AU22:AX22)</f>
        <v>0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232</v>
      </c>
      <c r="B26" s="2" t="s">
        <v>22</v>
      </c>
      <c r="C26" s="2"/>
      <c r="D26" s="2"/>
      <c r="E26" s="2"/>
      <c r="F26" s="2"/>
      <c r="G26" s="2" t="s">
        <v>23</v>
      </c>
      <c r="H26" s="2"/>
      <c r="I26" s="2"/>
      <c r="J26" s="2"/>
      <c r="K26" s="2"/>
      <c r="L26" s="2" t="s">
        <v>24</v>
      </c>
      <c r="M26" s="2"/>
      <c r="N26" s="2"/>
      <c r="O26" s="2"/>
      <c r="P26" s="2"/>
      <c r="Q26" s="2" t="s">
        <v>25</v>
      </c>
      <c r="R26" s="2"/>
      <c r="S26" s="2"/>
      <c r="T26" s="2"/>
      <c r="U26" s="2"/>
      <c r="V26" s="2" t="s">
        <v>26</v>
      </c>
      <c r="W26" s="2"/>
      <c r="X26" s="2"/>
      <c r="Y26" s="2"/>
      <c r="Z26" s="2"/>
      <c r="AA26" s="2" t="s">
        <v>27</v>
      </c>
      <c r="AB26" s="2"/>
      <c r="AC26" s="2"/>
      <c r="AD26" s="2"/>
      <c r="AE26" s="2"/>
      <c r="AF26" s="2" t="s">
        <v>28</v>
      </c>
      <c r="AG26" s="2"/>
      <c r="AH26" s="2"/>
      <c r="AI26" s="2"/>
      <c r="AJ26" s="2"/>
      <c r="AK26" s="2" t="s">
        <v>65</v>
      </c>
      <c r="AL26" s="2"/>
      <c r="AM26" s="2"/>
      <c r="AN26" s="2"/>
      <c r="AO26" s="2"/>
      <c r="AP26" s="2" t="s">
        <v>66</v>
      </c>
      <c r="AQ26" s="2"/>
      <c r="AR26" s="2"/>
      <c r="AS26" s="2"/>
      <c r="AT26" s="2"/>
      <c r="AU26" s="2" t="s">
        <v>67</v>
      </c>
      <c r="AV26" s="2"/>
      <c r="AW26" s="2"/>
      <c r="AX26" s="2"/>
      <c r="AY26" s="2"/>
      <c r="AZ26" s="2" t="s">
        <v>68</v>
      </c>
      <c r="BA26" s="2"/>
      <c r="BB26" s="2"/>
      <c r="BC26" s="2"/>
      <c r="BD26" s="2"/>
      <c r="BE26" s="2" t="s">
        <v>69</v>
      </c>
      <c r="BF26" s="2"/>
      <c r="BG26" s="2"/>
      <c r="BH26" s="2"/>
      <c r="BI26" s="2"/>
      <c r="BJ26" s="2" t="s">
        <v>70</v>
      </c>
      <c r="BK26" s="2"/>
      <c r="BL26" s="2"/>
      <c r="BM26" s="2"/>
      <c r="BN26" s="2"/>
      <c r="BO26" s="2" t="s">
        <v>71</v>
      </c>
      <c r="BP26" s="2"/>
      <c r="BQ26" s="2"/>
      <c r="BR26" s="2"/>
      <c r="BS26" s="2"/>
      <c r="BT26" s="2" t="s">
        <v>72</v>
      </c>
      <c r="BU26" s="2"/>
      <c r="BV26" s="2"/>
      <c r="BW26" s="2"/>
      <c r="BX26" s="2"/>
      <c r="BY26" s="2" t="s">
        <v>73</v>
      </c>
      <c r="BZ26" s="2"/>
      <c r="CA26" s="2"/>
      <c r="CB26" s="2"/>
      <c r="CC26" s="2"/>
      <c r="CD26" s="2" t="s">
        <v>74</v>
      </c>
      <c r="CE26" s="2"/>
      <c r="CF26" s="2"/>
      <c r="CG26" s="2"/>
    </row>
    <row r="27" spans="1:85" ht="13.5" thickBot="1">
      <c r="A27" s="2" t="s">
        <v>229</v>
      </c>
      <c r="B27" s="2" t="str">
        <f>Auswertung_BS!C21</f>
        <v>Vogt, Markus</v>
      </c>
      <c r="C27" s="2"/>
      <c r="D27" s="2"/>
      <c r="E27" s="2"/>
      <c r="F27" s="2"/>
      <c r="G27" s="2" t="str">
        <f>Auswertung_BS!C22</f>
        <v>Büscher, Rolf</v>
      </c>
      <c r="H27" s="2"/>
      <c r="I27" s="2"/>
      <c r="J27" s="2"/>
      <c r="K27" s="2"/>
      <c r="L27" s="2" t="str">
        <f>Auswertung_BS!C23</f>
        <v>Schilling, Marcel</v>
      </c>
      <c r="M27" s="2"/>
      <c r="N27" s="2"/>
      <c r="O27" s="2"/>
      <c r="P27" s="2"/>
      <c r="Q27" s="2" t="str">
        <f>Auswertung_BS!C24</f>
        <v>Heese, Hans-Joachim</v>
      </c>
      <c r="R27" s="2"/>
      <c r="S27" s="2"/>
      <c r="T27" s="2"/>
      <c r="U27" s="2"/>
      <c r="V27" s="2" t="str">
        <f>Auswertung_BS!C25</f>
        <v>Schleich, Peter</v>
      </c>
      <c r="W27" s="2"/>
      <c r="X27" s="2"/>
      <c r="Y27" s="2"/>
      <c r="Z27" s="2"/>
      <c r="AA27" s="2" t="str">
        <f>Auswertung_BS!C26</f>
        <v>Becherer, Josef-Michael</v>
      </c>
      <c r="AB27" s="2"/>
      <c r="AC27" s="2"/>
      <c r="AD27" s="2"/>
      <c r="AE27" s="2"/>
      <c r="AF27" s="2">
        <f>Auswertung_BS!C28</f>
        <v>0</v>
      </c>
      <c r="AG27" s="2"/>
      <c r="AH27" s="2"/>
      <c r="AI27" s="2"/>
      <c r="AJ27" s="2"/>
      <c r="AK27" s="2">
        <f>Auswertung_BS!C29</f>
        <v>0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30</v>
      </c>
      <c r="B28" s="4">
        <v>1</v>
      </c>
      <c r="C28" s="5">
        <v>2</v>
      </c>
      <c r="D28" s="5">
        <v>3</v>
      </c>
      <c r="E28" s="6">
        <v>4</v>
      </c>
      <c r="F28" s="3" t="s">
        <v>30</v>
      </c>
      <c r="G28" s="4">
        <v>1</v>
      </c>
      <c r="H28" s="5">
        <v>2</v>
      </c>
      <c r="I28" s="5">
        <v>3</v>
      </c>
      <c r="J28" s="6">
        <v>4</v>
      </c>
      <c r="K28" s="3" t="s">
        <v>30</v>
      </c>
      <c r="L28" s="4">
        <v>1</v>
      </c>
      <c r="M28" s="5">
        <v>2</v>
      </c>
      <c r="N28" s="5">
        <v>3</v>
      </c>
      <c r="O28" s="6">
        <v>4</v>
      </c>
      <c r="P28" s="3" t="s">
        <v>30</v>
      </c>
      <c r="Q28" s="4">
        <v>1</v>
      </c>
      <c r="R28" s="5">
        <v>2</v>
      </c>
      <c r="S28" s="5">
        <v>3</v>
      </c>
      <c r="T28" s="6">
        <v>4</v>
      </c>
      <c r="U28" s="3" t="s">
        <v>30</v>
      </c>
      <c r="V28" s="4">
        <v>1</v>
      </c>
      <c r="W28" s="5">
        <v>2</v>
      </c>
      <c r="X28" s="5">
        <v>3</v>
      </c>
      <c r="Y28" s="6">
        <v>4</v>
      </c>
      <c r="Z28" s="3" t="s">
        <v>30</v>
      </c>
      <c r="AA28" s="4">
        <v>1</v>
      </c>
      <c r="AB28" s="5">
        <v>2</v>
      </c>
      <c r="AC28" s="5">
        <v>3</v>
      </c>
      <c r="AD28" s="6">
        <v>4</v>
      </c>
      <c r="AE28" s="3" t="s">
        <v>30</v>
      </c>
      <c r="AF28" s="4">
        <v>1</v>
      </c>
      <c r="AG28" s="5">
        <v>2</v>
      </c>
      <c r="AH28" s="5">
        <v>3</v>
      </c>
      <c r="AI28" s="6">
        <v>4</v>
      </c>
      <c r="AJ28" s="3" t="s">
        <v>30</v>
      </c>
      <c r="AK28" s="4">
        <v>1</v>
      </c>
      <c r="AL28" s="5">
        <v>2</v>
      </c>
      <c r="AM28" s="5">
        <v>3</v>
      </c>
      <c r="AN28" s="6">
        <v>4</v>
      </c>
      <c r="AO28" s="3" t="s">
        <v>30</v>
      </c>
      <c r="AP28" s="4">
        <v>1</v>
      </c>
      <c r="AQ28" s="5">
        <v>2</v>
      </c>
      <c r="AR28" s="5">
        <v>3</v>
      </c>
      <c r="AS28" s="6">
        <v>4</v>
      </c>
      <c r="AT28" s="3" t="s">
        <v>30</v>
      </c>
      <c r="AU28" s="4">
        <v>1</v>
      </c>
      <c r="AV28" s="5">
        <v>2</v>
      </c>
      <c r="AW28" s="5">
        <v>3</v>
      </c>
      <c r="AX28" s="6">
        <v>4</v>
      </c>
      <c r="AY28" s="3" t="s">
        <v>30</v>
      </c>
      <c r="AZ28" s="4">
        <v>1</v>
      </c>
      <c r="BA28" s="5">
        <v>2</v>
      </c>
      <c r="BB28" s="5">
        <v>3</v>
      </c>
      <c r="BC28" s="6">
        <v>4</v>
      </c>
      <c r="BD28" s="3" t="s">
        <v>30</v>
      </c>
      <c r="BE28" s="4">
        <v>1</v>
      </c>
      <c r="BF28" s="5">
        <v>2</v>
      </c>
      <c r="BG28" s="5">
        <v>3</v>
      </c>
      <c r="BH28" s="6">
        <v>4</v>
      </c>
      <c r="BI28" s="3" t="s">
        <v>30</v>
      </c>
      <c r="BJ28" s="4">
        <v>1</v>
      </c>
      <c r="BK28" s="5">
        <v>2</v>
      </c>
      <c r="BL28" s="5">
        <v>3</v>
      </c>
      <c r="BM28" s="6">
        <v>4</v>
      </c>
      <c r="BN28" s="3" t="s">
        <v>30</v>
      </c>
      <c r="BO28" s="4">
        <v>1</v>
      </c>
      <c r="BP28" s="5">
        <v>2</v>
      </c>
      <c r="BQ28" s="5">
        <v>3</v>
      </c>
      <c r="BR28" s="6">
        <v>4</v>
      </c>
      <c r="BS28" s="3" t="s">
        <v>30</v>
      </c>
      <c r="BT28" s="4">
        <v>1</v>
      </c>
      <c r="BU28" s="5">
        <v>2</v>
      </c>
      <c r="BV28" s="5">
        <v>3</v>
      </c>
      <c r="BW28" s="6">
        <v>4</v>
      </c>
      <c r="BX28" s="3" t="s">
        <v>30</v>
      </c>
      <c r="BY28" s="4">
        <v>1</v>
      </c>
      <c r="BZ28" s="5">
        <v>2</v>
      </c>
      <c r="CA28" s="5">
        <v>3</v>
      </c>
      <c r="CB28" s="6">
        <v>4</v>
      </c>
      <c r="CC28" s="3" t="s">
        <v>30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1</v>
      </c>
      <c r="C29" s="9">
        <v>1</v>
      </c>
      <c r="D29" s="9">
        <v>1</v>
      </c>
      <c r="E29" s="10">
        <v>1</v>
      </c>
      <c r="F29" s="7">
        <v>1</v>
      </c>
      <c r="G29" s="8">
        <v>1</v>
      </c>
      <c r="H29" s="9">
        <v>2</v>
      </c>
      <c r="I29" s="9">
        <v>2</v>
      </c>
      <c r="J29" s="10">
        <v>1</v>
      </c>
      <c r="K29" s="7">
        <v>1</v>
      </c>
      <c r="L29" s="8">
        <v>1</v>
      </c>
      <c r="M29" s="9">
        <v>1</v>
      </c>
      <c r="N29" s="9">
        <v>1</v>
      </c>
      <c r="O29" s="10">
        <v>1</v>
      </c>
      <c r="P29" s="7">
        <v>1</v>
      </c>
      <c r="Q29" s="8">
        <v>1</v>
      </c>
      <c r="R29" s="9">
        <v>1</v>
      </c>
      <c r="S29" s="9">
        <v>2</v>
      </c>
      <c r="T29" s="10">
        <v>2</v>
      </c>
      <c r="U29" s="7">
        <v>1</v>
      </c>
      <c r="V29" s="8">
        <v>2</v>
      </c>
      <c r="W29" s="9">
        <v>1</v>
      </c>
      <c r="X29" s="9">
        <v>1</v>
      </c>
      <c r="Y29" s="10">
        <v>1</v>
      </c>
      <c r="Z29" s="7">
        <v>1</v>
      </c>
      <c r="AA29" s="8">
        <v>1</v>
      </c>
      <c r="AB29" s="9">
        <v>1</v>
      </c>
      <c r="AC29" s="9">
        <v>1</v>
      </c>
      <c r="AD29" s="10">
        <v>1</v>
      </c>
      <c r="AE29" s="7">
        <v>1</v>
      </c>
      <c r="AF29" s="8"/>
      <c r="AG29" s="9"/>
      <c r="AH29" s="9"/>
      <c r="AI29" s="10"/>
      <c r="AJ29" s="7">
        <v>1</v>
      </c>
      <c r="AK29" s="8"/>
      <c r="AL29" s="9"/>
      <c r="AM29" s="9"/>
      <c r="AN29" s="10"/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1</v>
      </c>
      <c r="C30" s="13">
        <v>1</v>
      </c>
      <c r="D30" s="13">
        <v>1</v>
      </c>
      <c r="E30" s="14">
        <v>1</v>
      </c>
      <c r="F30" s="11">
        <v>2</v>
      </c>
      <c r="G30" s="12">
        <v>1</v>
      </c>
      <c r="H30" s="13">
        <v>1</v>
      </c>
      <c r="I30" s="13">
        <v>1</v>
      </c>
      <c r="J30" s="14">
        <v>1</v>
      </c>
      <c r="K30" s="11">
        <v>2</v>
      </c>
      <c r="L30" s="12">
        <v>3</v>
      </c>
      <c r="M30" s="13">
        <v>1</v>
      </c>
      <c r="N30" s="13">
        <v>1</v>
      </c>
      <c r="O30" s="14">
        <v>1</v>
      </c>
      <c r="P30" s="11">
        <v>2</v>
      </c>
      <c r="Q30" s="12">
        <v>2</v>
      </c>
      <c r="R30" s="13">
        <v>1</v>
      </c>
      <c r="S30" s="13">
        <v>1</v>
      </c>
      <c r="T30" s="14">
        <v>1</v>
      </c>
      <c r="U30" s="11">
        <v>2</v>
      </c>
      <c r="V30" s="12">
        <v>2</v>
      </c>
      <c r="W30" s="13">
        <v>1</v>
      </c>
      <c r="X30" s="13">
        <v>1</v>
      </c>
      <c r="Y30" s="14">
        <v>1</v>
      </c>
      <c r="Z30" s="11">
        <v>2</v>
      </c>
      <c r="AA30" s="12">
        <v>1</v>
      </c>
      <c r="AB30" s="13">
        <v>1</v>
      </c>
      <c r="AC30" s="13">
        <v>2</v>
      </c>
      <c r="AD30" s="14">
        <v>1</v>
      </c>
      <c r="AE30" s="11">
        <v>2</v>
      </c>
      <c r="AF30" s="12"/>
      <c r="AG30" s="13"/>
      <c r="AH30" s="13"/>
      <c r="AI30" s="14"/>
      <c r="AJ30" s="11">
        <v>2</v>
      </c>
      <c r="AK30" s="12"/>
      <c r="AL30" s="13"/>
      <c r="AM30" s="13"/>
      <c r="AN30" s="14"/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2</v>
      </c>
      <c r="C31" s="13">
        <v>2</v>
      </c>
      <c r="D31" s="13">
        <v>2</v>
      </c>
      <c r="E31" s="14">
        <v>2</v>
      </c>
      <c r="F31" s="11">
        <v>3</v>
      </c>
      <c r="G31" s="12">
        <v>2</v>
      </c>
      <c r="H31" s="13">
        <v>1</v>
      </c>
      <c r="I31" s="13">
        <v>2</v>
      </c>
      <c r="J31" s="14">
        <v>2</v>
      </c>
      <c r="K31" s="11">
        <v>3</v>
      </c>
      <c r="L31" s="12">
        <v>2</v>
      </c>
      <c r="M31" s="13">
        <v>2</v>
      </c>
      <c r="N31" s="13">
        <v>1</v>
      </c>
      <c r="O31" s="14">
        <v>1</v>
      </c>
      <c r="P31" s="11">
        <v>3</v>
      </c>
      <c r="Q31" s="12">
        <v>1</v>
      </c>
      <c r="R31" s="13">
        <v>2</v>
      </c>
      <c r="S31" s="13">
        <v>2</v>
      </c>
      <c r="T31" s="14">
        <v>2</v>
      </c>
      <c r="U31" s="11">
        <v>3</v>
      </c>
      <c r="V31" s="12">
        <v>2</v>
      </c>
      <c r="W31" s="13">
        <v>2</v>
      </c>
      <c r="X31" s="13">
        <v>2</v>
      </c>
      <c r="Y31" s="14">
        <v>2</v>
      </c>
      <c r="Z31" s="11">
        <v>3</v>
      </c>
      <c r="AA31" s="12">
        <v>1</v>
      </c>
      <c r="AB31" s="13">
        <v>2</v>
      </c>
      <c r="AC31" s="13">
        <v>2</v>
      </c>
      <c r="AD31" s="14">
        <v>2</v>
      </c>
      <c r="AE31" s="11">
        <v>3</v>
      </c>
      <c r="AF31" s="12"/>
      <c r="AG31" s="13"/>
      <c r="AH31" s="13"/>
      <c r="AI31" s="14"/>
      <c r="AJ31" s="11">
        <v>3</v>
      </c>
      <c r="AK31" s="12"/>
      <c r="AL31" s="13"/>
      <c r="AM31" s="13"/>
      <c r="AN31" s="14"/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2</v>
      </c>
      <c r="C32" s="13">
        <v>1</v>
      </c>
      <c r="D32" s="13">
        <v>4</v>
      </c>
      <c r="E32" s="14">
        <v>2</v>
      </c>
      <c r="F32" s="11">
        <v>4</v>
      </c>
      <c r="G32" s="12">
        <v>1</v>
      </c>
      <c r="H32" s="13">
        <v>1</v>
      </c>
      <c r="I32" s="13">
        <v>5</v>
      </c>
      <c r="J32" s="14">
        <v>4</v>
      </c>
      <c r="K32" s="11">
        <v>4</v>
      </c>
      <c r="L32" s="12">
        <v>1</v>
      </c>
      <c r="M32" s="13">
        <v>5</v>
      </c>
      <c r="N32" s="13">
        <v>1</v>
      </c>
      <c r="O32" s="14">
        <v>2</v>
      </c>
      <c r="P32" s="11">
        <v>4</v>
      </c>
      <c r="Q32" s="12">
        <v>4</v>
      </c>
      <c r="R32" s="13">
        <v>1</v>
      </c>
      <c r="S32" s="13">
        <v>1</v>
      </c>
      <c r="T32" s="14">
        <v>2</v>
      </c>
      <c r="U32" s="11">
        <v>4</v>
      </c>
      <c r="V32" s="12">
        <v>1</v>
      </c>
      <c r="W32" s="13">
        <v>1</v>
      </c>
      <c r="X32" s="13">
        <v>1</v>
      </c>
      <c r="Y32" s="14">
        <v>1</v>
      </c>
      <c r="Z32" s="11">
        <v>4</v>
      </c>
      <c r="AA32" s="12">
        <v>2</v>
      </c>
      <c r="AB32" s="13">
        <v>1</v>
      </c>
      <c r="AC32" s="13">
        <v>2</v>
      </c>
      <c r="AD32" s="14">
        <v>1</v>
      </c>
      <c r="AE32" s="11">
        <v>4</v>
      </c>
      <c r="AF32" s="12"/>
      <c r="AG32" s="13"/>
      <c r="AH32" s="13"/>
      <c r="AI32" s="14"/>
      <c r="AJ32" s="11">
        <v>4</v>
      </c>
      <c r="AK32" s="12"/>
      <c r="AL32" s="13"/>
      <c r="AM32" s="13"/>
      <c r="AN32" s="14"/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2</v>
      </c>
      <c r="E33" s="14">
        <v>2</v>
      </c>
      <c r="F33" s="11">
        <v>5</v>
      </c>
      <c r="G33" s="12">
        <v>2</v>
      </c>
      <c r="H33" s="13">
        <v>1</v>
      </c>
      <c r="I33" s="13">
        <v>4</v>
      </c>
      <c r="J33" s="14">
        <v>1</v>
      </c>
      <c r="K33" s="11">
        <v>5</v>
      </c>
      <c r="L33" s="12">
        <v>2</v>
      </c>
      <c r="M33" s="13">
        <v>2</v>
      </c>
      <c r="N33" s="13">
        <v>3</v>
      </c>
      <c r="O33" s="14">
        <v>2</v>
      </c>
      <c r="P33" s="11">
        <v>5</v>
      </c>
      <c r="Q33" s="12">
        <v>3</v>
      </c>
      <c r="R33" s="13">
        <v>1</v>
      </c>
      <c r="S33" s="13">
        <v>2</v>
      </c>
      <c r="T33" s="14">
        <v>3</v>
      </c>
      <c r="U33" s="11">
        <v>5</v>
      </c>
      <c r="V33" s="12">
        <v>1</v>
      </c>
      <c r="W33" s="13">
        <v>2</v>
      </c>
      <c r="X33" s="13">
        <v>3</v>
      </c>
      <c r="Y33" s="14">
        <v>2</v>
      </c>
      <c r="Z33" s="11">
        <v>5</v>
      </c>
      <c r="AA33" s="12">
        <v>2</v>
      </c>
      <c r="AB33" s="13">
        <v>1</v>
      </c>
      <c r="AC33" s="13">
        <v>1</v>
      </c>
      <c r="AD33" s="14">
        <v>2</v>
      </c>
      <c r="AE33" s="11">
        <v>5</v>
      </c>
      <c r="AF33" s="12"/>
      <c r="AG33" s="13"/>
      <c r="AH33" s="13"/>
      <c r="AI33" s="14"/>
      <c r="AJ33" s="11">
        <v>5</v>
      </c>
      <c r="AK33" s="12"/>
      <c r="AL33" s="13"/>
      <c r="AM33" s="13"/>
      <c r="AN33" s="14"/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2</v>
      </c>
      <c r="C34" s="13">
        <v>2</v>
      </c>
      <c r="D34" s="13">
        <v>1</v>
      </c>
      <c r="E34" s="14">
        <v>2</v>
      </c>
      <c r="F34" s="11">
        <v>6</v>
      </c>
      <c r="G34" s="12">
        <v>3</v>
      </c>
      <c r="H34" s="13">
        <v>2</v>
      </c>
      <c r="I34" s="13">
        <v>1</v>
      </c>
      <c r="J34" s="14">
        <v>2</v>
      </c>
      <c r="K34" s="11">
        <v>6</v>
      </c>
      <c r="L34" s="12">
        <v>1</v>
      </c>
      <c r="M34" s="13">
        <v>3</v>
      </c>
      <c r="N34" s="13">
        <v>3</v>
      </c>
      <c r="O34" s="14">
        <v>1</v>
      </c>
      <c r="P34" s="11">
        <v>6</v>
      </c>
      <c r="Q34" s="12">
        <v>3</v>
      </c>
      <c r="R34" s="13">
        <v>3</v>
      </c>
      <c r="S34" s="13">
        <v>3</v>
      </c>
      <c r="T34" s="14">
        <v>2</v>
      </c>
      <c r="U34" s="11">
        <v>6</v>
      </c>
      <c r="V34" s="12">
        <v>2</v>
      </c>
      <c r="W34" s="13">
        <v>1</v>
      </c>
      <c r="X34" s="13">
        <v>2</v>
      </c>
      <c r="Y34" s="14">
        <v>2</v>
      </c>
      <c r="Z34" s="11">
        <v>6</v>
      </c>
      <c r="AA34" s="12">
        <v>1</v>
      </c>
      <c r="AB34" s="13">
        <v>1</v>
      </c>
      <c r="AC34" s="13">
        <v>1</v>
      </c>
      <c r="AD34" s="14">
        <v>2</v>
      </c>
      <c r="AE34" s="11">
        <v>6</v>
      </c>
      <c r="AF34" s="12"/>
      <c r="AG34" s="13"/>
      <c r="AH34" s="13"/>
      <c r="AI34" s="14"/>
      <c r="AJ34" s="11">
        <v>6</v>
      </c>
      <c r="AK34" s="12"/>
      <c r="AL34" s="13"/>
      <c r="AM34" s="13"/>
      <c r="AN34" s="14"/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1</v>
      </c>
      <c r="C35" s="13">
        <v>1</v>
      </c>
      <c r="D35" s="13">
        <v>1</v>
      </c>
      <c r="E35" s="14">
        <v>1</v>
      </c>
      <c r="F35" s="11">
        <v>7</v>
      </c>
      <c r="G35" s="12">
        <v>1</v>
      </c>
      <c r="H35" s="13">
        <v>1</v>
      </c>
      <c r="I35" s="13">
        <v>1</v>
      </c>
      <c r="J35" s="14">
        <v>1</v>
      </c>
      <c r="K35" s="11">
        <v>7</v>
      </c>
      <c r="L35" s="12">
        <v>1</v>
      </c>
      <c r="M35" s="13">
        <v>1</v>
      </c>
      <c r="N35" s="13">
        <v>1</v>
      </c>
      <c r="O35" s="14">
        <v>1</v>
      </c>
      <c r="P35" s="11">
        <v>7</v>
      </c>
      <c r="Q35" s="12">
        <v>1</v>
      </c>
      <c r="R35" s="13">
        <v>1</v>
      </c>
      <c r="S35" s="13">
        <v>1</v>
      </c>
      <c r="T35" s="14">
        <v>1</v>
      </c>
      <c r="U35" s="11">
        <v>7</v>
      </c>
      <c r="V35" s="12">
        <v>3</v>
      </c>
      <c r="W35" s="13">
        <v>1</v>
      </c>
      <c r="X35" s="13">
        <v>1</v>
      </c>
      <c r="Y35" s="14">
        <v>1</v>
      </c>
      <c r="Z35" s="11">
        <v>7</v>
      </c>
      <c r="AA35" s="12">
        <v>1</v>
      </c>
      <c r="AB35" s="13">
        <v>1</v>
      </c>
      <c r="AC35" s="13">
        <v>1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/>
      <c r="AL35" s="13"/>
      <c r="AM35" s="13"/>
      <c r="AN35" s="14"/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2</v>
      </c>
      <c r="E36" s="14">
        <v>1</v>
      </c>
      <c r="F36" s="11">
        <v>8</v>
      </c>
      <c r="G36" s="12">
        <v>2</v>
      </c>
      <c r="H36" s="13">
        <v>1</v>
      </c>
      <c r="I36" s="13">
        <v>1</v>
      </c>
      <c r="J36" s="14">
        <v>2</v>
      </c>
      <c r="K36" s="11">
        <v>8</v>
      </c>
      <c r="L36" s="12">
        <v>1</v>
      </c>
      <c r="M36" s="13">
        <v>2</v>
      </c>
      <c r="N36" s="13">
        <v>1</v>
      </c>
      <c r="O36" s="14">
        <v>1</v>
      </c>
      <c r="P36" s="11">
        <v>8</v>
      </c>
      <c r="Q36" s="12">
        <v>2</v>
      </c>
      <c r="R36" s="13">
        <v>1</v>
      </c>
      <c r="S36" s="13">
        <v>2</v>
      </c>
      <c r="T36" s="14">
        <v>1</v>
      </c>
      <c r="U36" s="11">
        <v>8</v>
      </c>
      <c r="V36" s="12">
        <v>2</v>
      </c>
      <c r="W36" s="13">
        <v>2</v>
      </c>
      <c r="X36" s="13">
        <v>2</v>
      </c>
      <c r="Y36" s="14">
        <v>2</v>
      </c>
      <c r="Z36" s="11">
        <v>8</v>
      </c>
      <c r="AA36" s="12">
        <v>2</v>
      </c>
      <c r="AB36" s="13">
        <v>2</v>
      </c>
      <c r="AC36" s="13">
        <v>2</v>
      </c>
      <c r="AD36" s="14">
        <v>2</v>
      </c>
      <c r="AE36" s="11">
        <v>8</v>
      </c>
      <c r="AF36" s="12"/>
      <c r="AG36" s="13"/>
      <c r="AH36" s="13"/>
      <c r="AI36" s="14"/>
      <c r="AJ36" s="11">
        <v>8</v>
      </c>
      <c r="AK36" s="12"/>
      <c r="AL36" s="13"/>
      <c r="AM36" s="13"/>
      <c r="AN36" s="14"/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3</v>
      </c>
      <c r="C37" s="13">
        <v>3</v>
      </c>
      <c r="D37" s="13">
        <v>2</v>
      </c>
      <c r="E37" s="14">
        <v>2</v>
      </c>
      <c r="F37" s="11">
        <v>9</v>
      </c>
      <c r="G37" s="12">
        <v>2</v>
      </c>
      <c r="H37" s="13">
        <v>2</v>
      </c>
      <c r="I37" s="13">
        <v>2</v>
      </c>
      <c r="J37" s="14">
        <v>2</v>
      </c>
      <c r="K37" s="11">
        <v>9</v>
      </c>
      <c r="L37" s="12">
        <v>1</v>
      </c>
      <c r="M37" s="13">
        <v>1</v>
      </c>
      <c r="N37" s="13">
        <v>1</v>
      </c>
      <c r="O37" s="14">
        <v>3</v>
      </c>
      <c r="P37" s="11">
        <v>9</v>
      </c>
      <c r="Q37" s="12">
        <v>1</v>
      </c>
      <c r="R37" s="13">
        <v>1</v>
      </c>
      <c r="S37" s="13">
        <v>1</v>
      </c>
      <c r="T37" s="14">
        <v>1</v>
      </c>
      <c r="U37" s="11">
        <v>9</v>
      </c>
      <c r="V37" s="12">
        <v>1</v>
      </c>
      <c r="W37" s="13">
        <v>1</v>
      </c>
      <c r="X37" s="13">
        <v>1</v>
      </c>
      <c r="Y37" s="14">
        <v>1</v>
      </c>
      <c r="Z37" s="11">
        <v>9</v>
      </c>
      <c r="AA37" s="12">
        <v>1</v>
      </c>
      <c r="AB37" s="13">
        <v>2</v>
      </c>
      <c r="AC37" s="13">
        <v>2</v>
      </c>
      <c r="AD37" s="14">
        <v>2</v>
      </c>
      <c r="AE37" s="11">
        <v>9</v>
      </c>
      <c r="AF37" s="12"/>
      <c r="AG37" s="13"/>
      <c r="AH37" s="13"/>
      <c r="AI37" s="14"/>
      <c r="AJ37" s="11">
        <v>9</v>
      </c>
      <c r="AK37" s="12"/>
      <c r="AL37" s="13"/>
      <c r="AM37" s="13"/>
      <c r="AN37" s="14"/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2</v>
      </c>
      <c r="D38" s="13">
        <v>2</v>
      </c>
      <c r="E38" s="14">
        <v>1</v>
      </c>
      <c r="F38" s="11">
        <v>10</v>
      </c>
      <c r="G38" s="12">
        <v>1</v>
      </c>
      <c r="H38" s="13">
        <v>5</v>
      </c>
      <c r="I38" s="13">
        <v>7</v>
      </c>
      <c r="J38" s="14">
        <v>1</v>
      </c>
      <c r="K38" s="11">
        <v>10</v>
      </c>
      <c r="L38" s="12">
        <v>1</v>
      </c>
      <c r="M38" s="13">
        <v>2</v>
      </c>
      <c r="N38" s="13">
        <v>3</v>
      </c>
      <c r="O38" s="14">
        <v>1</v>
      </c>
      <c r="P38" s="11">
        <v>10</v>
      </c>
      <c r="Q38" s="12">
        <v>1</v>
      </c>
      <c r="R38" s="13">
        <v>1</v>
      </c>
      <c r="S38" s="13">
        <v>1</v>
      </c>
      <c r="T38" s="14">
        <v>1</v>
      </c>
      <c r="U38" s="11">
        <v>10</v>
      </c>
      <c r="V38" s="12">
        <v>1</v>
      </c>
      <c r="W38" s="13">
        <v>1</v>
      </c>
      <c r="X38" s="13">
        <v>1</v>
      </c>
      <c r="Y38" s="14">
        <v>1</v>
      </c>
      <c r="Z38" s="11">
        <v>10</v>
      </c>
      <c r="AA38" s="12">
        <v>2</v>
      </c>
      <c r="AB38" s="13">
        <v>2</v>
      </c>
      <c r="AC38" s="13">
        <v>1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/>
      <c r="AL38" s="13"/>
      <c r="AM38" s="13"/>
      <c r="AN38" s="14"/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2</v>
      </c>
      <c r="C39" s="13">
        <v>2</v>
      </c>
      <c r="D39" s="13">
        <v>2</v>
      </c>
      <c r="E39" s="14">
        <v>2</v>
      </c>
      <c r="F39" s="11">
        <v>11</v>
      </c>
      <c r="G39" s="12">
        <v>2</v>
      </c>
      <c r="H39" s="13">
        <v>2</v>
      </c>
      <c r="I39" s="13">
        <v>2</v>
      </c>
      <c r="J39" s="14">
        <v>2</v>
      </c>
      <c r="K39" s="11">
        <v>11</v>
      </c>
      <c r="L39" s="12">
        <v>2</v>
      </c>
      <c r="M39" s="13">
        <v>1</v>
      </c>
      <c r="N39" s="13">
        <v>2</v>
      </c>
      <c r="O39" s="14">
        <v>1</v>
      </c>
      <c r="P39" s="11">
        <v>11</v>
      </c>
      <c r="Q39" s="12">
        <v>2</v>
      </c>
      <c r="R39" s="13">
        <v>2</v>
      </c>
      <c r="S39" s="13">
        <v>1</v>
      </c>
      <c r="T39" s="14">
        <v>2</v>
      </c>
      <c r="U39" s="11">
        <v>11</v>
      </c>
      <c r="V39" s="12">
        <v>2</v>
      </c>
      <c r="W39" s="13">
        <v>3</v>
      </c>
      <c r="X39" s="13">
        <v>2</v>
      </c>
      <c r="Y39" s="14">
        <v>2</v>
      </c>
      <c r="Z39" s="11">
        <v>11</v>
      </c>
      <c r="AA39" s="12">
        <v>1</v>
      </c>
      <c r="AB39" s="13">
        <v>3</v>
      </c>
      <c r="AC39" s="13">
        <v>2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/>
      <c r="AL39" s="13"/>
      <c r="AM39" s="13"/>
      <c r="AN39" s="14"/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1</v>
      </c>
      <c r="D40" s="13">
        <v>1</v>
      </c>
      <c r="E40" s="14">
        <v>1</v>
      </c>
      <c r="F40" s="11">
        <v>12</v>
      </c>
      <c r="G40" s="12">
        <v>1</v>
      </c>
      <c r="H40" s="13">
        <v>1</v>
      </c>
      <c r="I40" s="13">
        <v>1</v>
      </c>
      <c r="J40" s="14">
        <v>1</v>
      </c>
      <c r="K40" s="11">
        <v>12</v>
      </c>
      <c r="L40" s="12">
        <v>1</v>
      </c>
      <c r="M40" s="13">
        <v>1</v>
      </c>
      <c r="N40" s="13">
        <v>1</v>
      </c>
      <c r="O40" s="14">
        <v>1</v>
      </c>
      <c r="P40" s="11">
        <v>12</v>
      </c>
      <c r="Q40" s="12">
        <v>1</v>
      </c>
      <c r="R40" s="13">
        <v>1</v>
      </c>
      <c r="S40" s="13">
        <v>1</v>
      </c>
      <c r="T40" s="14">
        <v>1</v>
      </c>
      <c r="U40" s="11">
        <v>12</v>
      </c>
      <c r="V40" s="12">
        <v>2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1</v>
      </c>
      <c r="AC40" s="13">
        <v>1</v>
      </c>
      <c r="AD40" s="14">
        <v>1</v>
      </c>
      <c r="AE40" s="11">
        <v>12</v>
      </c>
      <c r="AF40" s="12"/>
      <c r="AG40" s="13"/>
      <c r="AH40" s="13"/>
      <c r="AI40" s="14"/>
      <c r="AJ40" s="11">
        <v>12</v>
      </c>
      <c r="AK40" s="12"/>
      <c r="AL40" s="13"/>
      <c r="AM40" s="13"/>
      <c r="AN40" s="14"/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1</v>
      </c>
      <c r="C41" s="13">
        <v>2</v>
      </c>
      <c r="D41" s="13">
        <v>2</v>
      </c>
      <c r="E41" s="14">
        <v>2</v>
      </c>
      <c r="F41" s="11">
        <v>13</v>
      </c>
      <c r="G41" s="12">
        <v>1</v>
      </c>
      <c r="H41" s="13">
        <v>2</v>
      </c>
      <c r="I41" s="13">
        <v>2</v>
      </c>
      <c r="J41" s="14">
        <v>1</v>
      </c>
      <c r="K41" s="11">
        <v>13</v>
      </c>
      <c r="L41" s="12">
        <v>2</v>
      </c>
      <c r="M41" s="13">
        <v>2</v>
      </c>
      <c r="N41" s="13">
        <v>2</v>
      </c>
      <c r="O41" s="14">
        <v>1</v>
      </c>
      <c r="P41" s="11">
        <v>13</v>
      </c>
      <c r="Q41" s="12">
        <v>2</v>
      </c>
      <c r="R41" s="13">
        <v>1</v>
      </c>
      <c r="S41" s="13">
        <v>2</v>
      </c>
      <c r="T41" s="14">
        <v>2</v>
      </c>
      <c r="U41" s="11">
        <v>13</v>
      </c>
      <c r="V41" s="12">
        <v>2</v>
      </c>
      <c r="W41" s="13">
        <v>2</v>
      </c>
      <c r="X41" s="13">
        <v>2</v>
      </c>
      <c r="Y41" s="14">
        <v>1</v>
      </c>
      <c r="Z41" s="11">
        <v>13</v>
      </c>
      <c r="AA41" s="12">
        <v>1</v>
      </c>
      <c r="AB41" s="13">
        <v>2</v>
      </c>
      <c r="AC41" s="13">
        <v>1</v>
      </c>
      <c r="AD41" s="14">
        <v>2</v>
      </c>
      <c r="AE41" s="11">
        <v>13</v>
      </c>
      <c r="AF41" s="12"/>
      <c r="AG41" s="13"/>
      <c r="AH41" s="13"/>
      <c r="AI41" s="14"/>
      <c r="AJ41" s="11">
        <v>13</v>
      </c>
      <c r="AK41" s="12"/>
      <c r="AL41" s="13"/>
      <c r="AM41" s="13"/>
      <c r="AN41" s="14"/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1</v>
      </c>
      <c r="D42" s="13">
        <v>1</v>
      </c>
      <c r="E42" s="14">
        <v>1</v>
      </c>
      <c r="F42" s="11">
        <v>14</v>
      </c>
      <c r="G42" s="12">
        <v>1</v>
      </c>
      <c r="H42" s="13">
        <v>3</v>
      </c>
      <c r="I42" s="13">
        <v>3</v>
      </c>
      <c r="J42" s="14">
        <v>4</v>
      </c>
      <c r="K42" s="11">
        <v>14</v>
      </c>
      <c r="L42" s="12">
        <v>3</v>
      </c>
      <c r="M42" s="13">
        <v>2</v>
      </c>
      <c r="N42" s="13">
        <v>2</v>
      </c>
      <c r="O42" s="14">
        <v>1</v>
      </c>
      <c r="P42" s="11">
        <v>14</v>
      </c>
      <c r="Q42" s="12">
        <v>2</v>
      </c>
      <c r="R42" s="13">
        <v>1</v>
      </c>
      <c r="S42" s="13">
        <v>3</v>
      </c>
      <c r="T42" s="14">
        <v>1</v>
      </c>
      <c r="U42" s="11">
        <v>14</v>
      </c>
      <c r="V42" s="12">
        <v>2</v>
      </c>
      <c r="W42" s="13">
        <v>1</v>
      </c>
      <c r="X42" s="13">
        <v>1</v>
      </c>
      <c r="Y42" s="14">
        <v>1</v>
      </c>
      <c r="Z42" s="11">
        <v>14</v>
      </c>
      <c r="AA42" s="12">
        <v>2</v>
      </c>
      <c r="AB42" s="13">
        <v>1</v>
      </c>
      <c r="AC42" s="13">
        <v>1</v>
      </c>
      <c r="AD42" s="14">
        <v>1</v>
      </c>
      <c r="AE42" s="11">
        <v>14</v>
      </c>
      <c r="AF42" s="12"/>
      <c r="AG42" s="13"/>
      <c r="AH42" s="13"/>
      <c r="AI42" s="14"/>
      <c r="AJ42" s="11">
        <v>14</v>
      </c>
      <c r="AK42" s="12"/>
      <c r="AL42" s="13"/>
      <c r="AM42" s="13"/>
      <c r="AN42" s="14"/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1</v>
      </c>
      <c r="C43" s="13">
        <v>2</v>
      </c>
      <c r="D43" s="13">
        <v>1</v>
      </c>
      <c r="E43" s="14">
        <v>1</v>
      </c>
      <c r="F43" s="11">
        <v>15</v>
      </c>
      <c r="G43" s="12">
        <v>1</v>
      </c>
      <c r="H43" s="13">
        <v>1</v>
      </c>
      <c r="I43" s="13">
        <v>2</v>
      </c>
      <c r="J43" s="14">
        <v>1</v>
      </c>
      <c r="K43" s="11">
        <v>15</v>
      </c>
      <c r="L43" s="12">
        <v>1</v>
      </c>
      <c r="M43" s="13">
        <v>1</v>
      </c>
      <c r="N43" s="13">
        <v>1</v>
      </c>
      <c r="O43" s="14">
        <v>1</v>
      </c>
      <c r="P43" s="11">
        <v>15</v>
      </c>
      <c r="Q43" s="12">
        <v>2</v>
      </c>
      <c r="R43" s="13">
        <v>2</v>
      </c>
      <c r="S43" s="13">
        <v>2</v>
      </c>
      <c r="T43" s="14">
        <v>1</v>
      </c>
      <c r="U43" s="11">
        <v>15</v>
      </c>
      <c r="V43" s="12">
        <v>1</v>
      </c>
      <c r="W43" s="13">
        <v>2</v>
      </c>
      <c r="X43" s="13">
        <v>1</v>
      </c>
      <c r="Y43" s="14">
        <v>1</v>
      </c>
      <c r="Z43" s="11">
        <v>15</v>
      </c>
      <c r="AA43" s="12">
        <v>1</v>
      </c>
      <c r="AB43" s="13">
        <v>1</v>
      </c>
      <c r="AC43" s="13">
        <v>2</v>
      </c>
      <c r="AD43" s="14">
        <v>1</v>
      </c>
      <c r="AE43" s="11">
        <v>15</v>
      </c>
      <c r="AF43" s="12"/>
      <c r="AG43" s="13"/>
      <c r="AH43" s="13"/>
      <c r="AI43" s="14"/>
      <c r="AJ43" s="11">
        <v>15</v>
      </c>
      <c r="AK43" s="12"/>
      <c r="AL43" s="13"/>
      <c r="AM43" s="13"/>
      <c r="AN43" s="14"/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1</v>
      </c>
      <c r="C44" s="13">
        <v>1</v>
      </c>
      <c r="D44" s="13">
        <v>1</v>
      </c>
      <c r="E44" s="14">
        <v>1</v>
      </c>
      <c r="F44" s="11">
        <v>16</v>
      </c>
      <c r="G44" s="12">
        <v>3</v>
      </c>
      <c r="H44" s="13">
        <v>1</v>
      </c>
      <c r="I44" s="13">
        <v>1</v>
      </c>
      <c r="J44" s="14">
        <v>2</v>
      </c>
      <c r="K44" s="11">
        <v>16</v>
      </c>
      <c r="L44" s="12">
        <v>1</v>
      </c>
      <c r="M44" s="13">
        <v>1</v>
      </c>
      <c r="N44" s="13">
        <v>1</v>
      </c>
      <c r="O44" s="14">
        <v>1</v>
      </c>
      <c r="P44" s="11">
        <v>16</v>
      </c>
      <c r="Q44" s="12">
        <v>1</v>
      </c>
      <c r="R44" s="13">
        <v>1</v>
      </c>
      <c r="S44" s="13">
        <v>2</v>
      </c>
      <c r="T44" s="14">
        <v>2</v>
      </c>
      <c r="U44" s="11">
        <v>16</v>
      </c>
      <c r="V44" s="12">
        <v>1</v>
      </c>
      <c r="W44" s="13">
        <v>1</v>
      </c>
      <c r="X44" s="13">
        <v>1</v>
      </c>
      <c r="Y44" s="14">
        <v>1</v>
      </c>
      <c r="Z44" s="11">
        <v>16</v>
      </c>
      <c r="AA44" s="12">
        <v>1</v>
      </c>
      <c r="AB44" s="13">
        <v>1</v>
      </c>
      <c r="AC44" s="13">
        <v>1</v>
      </c>
      <c r="AD44" s="14">
        <v>1</v>
      </c>
      <c r="AE44" s="11">
        <v>16</v>
      </c>
      <c r="AF44" s="12"/>
      <c r="AG44" s="13"/>
      <c r="AH44" s="13"/>
      <c r="AI44" s="14"/>
      <c r="AJ44" s="11">
        <v>16</v>
      </c>
      <c r="AK44" s="12"/>
      <c r="AL44" s="13"/>
      <c r="AM44" s="13"/>
      <c r="AN44" s="14"/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2</v>
      </c>
      <c r="C45" s="13">
        <v>1</v>
      </c>
      <c r="D45" s="13">
        <v>2</v>
      </c>
      <c r="E45" s="14">
        <v>2</v>
      </c>
      <c r="F45" s="11">
        <v>17</v>
      </c>
      <c r="G45" s="12">
        <v>1</v>
      </c>
      <c r="H45" s="13">
        <v>2</v>
      </c>
      <c r="I45" s="13">
        <v>3</v>
      </c>
      <c r="J45" s="14">
        <v>2</v>
      </c>
      <c r="K45" s="11">
        <v>17</v>
      </c>
      <c r="L45" s="12">
        <v>1</v>
      </c>
      <c r="M45" s="13">
        <v>1</v>
      </c>
      <c r="N45" s="13">
        <v>1</v>
      </c>
      <c r="O45" s="14">
        <v>1</v>
      </c>
      <c r="P45" s="11">
        <v>17</v>
      </c>
      <c r="Q45" s="12">
        <v>1</v>
      </c>
      <c r="R45" s="13">
        <v>1</v>
      </c>
      <c r="S45" s="13">
        <v>1</v>
      </c>
      <c r="T45" s="14">
        <v>1</v>
      </c>
      <c r="U45" s="11">
        <v>17</v>
      </c>
      <c r="V45" s="12">
        <v>1</v>
      </c>
      <c r="W45" s="13">
        <v>3</v>
      </c>
      <c r="X45" s="13">
        <v>3</v>
      </c>
      <c r="Y45" s="14">
        <v>1</v>
      </c>
      <c r="Z45" s="11">
        <v>17</v>
      </c>
      <c r="AA45" s="12">
        <v>1</v>
      </c>
      <c r="AB45" s="13">
        <v>1</v>
      </c>
      <c r="AC45" s="13">
        <v>1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/>
      <c r="AL45" s="13"/>
      <c r="AM45" s="13"/>
      <c r="AN45" s="14"/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2</v>
      </c>
      <c r="C46" s="17">
        <v>2</v>
      </c>
      <c r="D46" s="17">
        <v>2</v>
      </c>
      <c r="E46" s="18">
        <v>2</v>
      </c>
      <c r="F46" s="15">
        <v>18</v>
      </c>
      <c r="G46" s="16">
        <v>3</v>
      </c>
      <c r="H46" s="17">
        <v>3</v>
      </c>
      <c r="I46" s="17">
        <v>1</v>
      </c>
      <c r="J46" s="18">
        <v>1</v>
      </c>
      <c r="K46" s="15">
        <v>18</v>
      </c>
      <c r="L46" s="16">
        <v>2</v>
      </c>
      <c r="M46" s="17">
        <v>1</v>
      </c>
      <c r="N46" s="17">
        <v>1</v>
      </c>
      <c r="O46" s="18">
        <v>1</v>
      </c>
      <c r="P46" s="15">
        <v>18</v>
      </c>
      <c r="Q46" s="16">
        <v>2</v>
      </c>
      <c r="R46" s="17">
        <v>2</v>
      </c>
      <c r="S46" s="17">
        <v>2</v>
      </c>
      <c r="T46" s="18">
        <v>3</v>
      </c>
      <c r="U46" s="15">
        <v>18</v>
      </c>
      <c r="V46" s="16">
        <v>2</v>
      </c>
      <c r="W46" s="17">
        <v>2</v>
      </c>
      <c r="X46" s="17">
        <v>2</v>
      </c>
      <c r="Y46" s="18">
        <v>2</v>
      </c>
      <c r="Z46" s="15">
        <v>18</v>
      </c>
      <c r="AA46" s="16">
        <v>1</v>
      </c>
      <c r="AB46" s="17">
        <v>2</v>
      </c>
      <c r="AC46" s="17">
        <v>3</v>
      </c>
      <c r="AD46" s="18">
        <v>1</v>
      </c>
      <c r="AE46" s="15">
        <v>18</v>
      </c>
      <c r="AF46" s="16"/>
      <c r="AG46" s="17"/>
      <c r="AH46" s="17"/>
      <c r="AI46" s="18"/>
      <c r="AJ46" s="15">
        <v>18</v>
      </c>
      <c r="AK46" s="16"/>
      <c r="AL46" s="17"/>
      <c r="AM46" s="17"/>
      <c r="AN46" s="18"/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31</v>
      </c>
      <c r="B47" s="19">
        <f>SUM(B29:B46)</f>
        <v>26</v>
      </c>
      <c r="C47" s="20">
        <f>SUM(C29:C46)</f>
        <v>27</v>
      </c>
      <c r="D47" s="20">
        <f>SUM(D29:D46)</f>
        <v>30</v>
      </c>
      <c r="E47" s="21">
        <f>SUM(E29:E46)</f>
        <v>27</v>
      </c>
      <c r="F47" s="3" t="s">
        <v>31</v>
      </c>
      <c r="G47" s="19">
        <f>SUM(G29:G46)</f>
        <v>29</v>
      </c>
      <c r="H47" s="20">
        <f>SUM(H29:H46)</f>
        <v>32</v>
      </c>
      <c r="I47" s="20">
        <f>SUM(I29:I46)</f>
        <v>41</v>
      </c>
      <c r="J47" s="21">
        <f>SUM(J29:J46)</f>
        <v>31</v>
      </c>
      <c r="K47" s="3" t="s">
        <v>31</v>
      </c>
      <c r="L47" s="19">
        <f>SUM(L29:L46)</f>
        <v>27</v>
      </c>
      <c r="M47" s="20">
        <f>SUM(M29:M46)</f>
        <v>30</v>
      </c>
      <c r="N47" s="20">
        <f>SUM(N29:N46)</f>
        <v>27</v>
      </c>
      <c r="O47" s="21">
        <f>SUM(O29:O46)</f>
        <v>22</v>
      </c>
      <c r="P47" s="3" t="s">
        <v>31</v>
      </c>
      <c r="Q47" s="19">
        <f>SUM(Q29:Q46)</f>
        <v>32</v>
      </c>
      <c r="R47" s="20">
        <f>SUM(R29:R46)</f>
        <v>24</v>
      </c>
      <c r="S47" s="20">
        <f>SUM(S29:S46)</f>
        <v>30</v>
      </c>
      <c r="T47" s="21">
        <f>SUM(T29:T46)</f>
        <v>29</v>
      </c>
      <c r="U47" s="3" t="s">
        <v>31</v>
      </c>
      <c r="V47" s="19">
        <f>SUM(V29:V46)</f>
        <v>30</v>
      </c>
      <c r="W47" s="20">
        <f>SUM(W29:W46)</f>
        <v>28</v>
      </c>
      <c r="X47" s="20">
        <f>SUM(X29:X46)</f>
        <v>28</v>
      </c>
      <c r="Y47" s="21">
        <f>SUM(Y29:Y46)</f>
        <v>24</v>
      </c>
      <c r="Z47" s="3" t="s">
        <v>31</v>
      </c>
      <c r="AA47" s="19">
        <f>SUM(AA29:AA46)</f>
        <v>23</v>
      </c>
      <c r="AB47" s="20">
        <f>SUM(AB29:AB46)</f>
        <v>26</v>
      </c>
      <c r="AC47" s="20">
        <f>SUM(AC29:AC46)</f>
        <v>27</v>
      </c>
      <c r="AD47" s="21">
        <f>SUM(AD29:AD46)</f>
        <v>24</v>
      </c>
      <c r="AE47" s="3" t="s">
        <v>31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31</v>
      </c>
      <c r="AK47" s="19">
        <f>SUM(AK29:AK46)</f>
        <v>0</v>
      </c>
      <c r="AL47" s="20">
        <f>SUM(AL29:AL46)</f>
        <v>0</v>
      </c>
      <c r="AM47" s="20">
        <f>SUM(AM29:AM46)</f>
        <v>0</v>
      </c>
      <c r="AN47" s="21">
        <f>SUM(AN29:AN46)</f>
        <v>0</v>
      </c>
      <c r="AO47" s="3" t="s">
        <v>31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31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31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31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31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31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31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31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31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110</v>
      </c>
      <c r="F48" s="2"/>
      <c r="G48" s="2"/>
      <c r="H48" s="2"/>
      <c r="I48" s="2"/>
      <c r="J48" s="22">
        <f>SUM(G47:J47)</f>
        <v>133</v>
      </c>
      <c r="K48" s="2"/>
      <c r="L48" s="2"/>
      <c r="M48" s="2"/>
      <c r="N48" s="2"/>
      <c r="O48" s="22">
        <f>SUM(L47:O47)</f>
        <v>106</v>
      </c>
      <c r="P48" s="2"/>
      <c r="Q48" s="2"/>
      <c r="R48" s="2"/>
      <c r="S48" s="2"/>
      <c r="T48" s="22">
        <f>SUM(Q47:T47)</f>
        <v>115</v>
      </c>
      <c r="U48" s="2"/>
      <c r="V48" s="2"/>
      <c r="W48" s="2"/>
      <c r="X48" s="2"/>
      <c r="Y48" s="22">
        <f>SUM(V47:Y47)</f>
        <v>110</v>
      </c>
      <c r="Z48" s="2"/>
      <c r="AA48" s="2"/>
      <c r="AB48" s="2"/>
      <c r="AC48" s="2"/>
      <c r="AD48" s="22">
        <f>SUM(AA47:AD47)</f>
        <v>100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0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234</v>
      </c>
      <c r="B51" s="2" t="s">
        <v>22</v>
      </c>
      <c r="C51" s="2"/>
      <c r="D51" s="2"/>
      <c r="E51" s="2"/>
      <c r="F51" s="2"/>
      <c r="G51" s="2" t="s">
        <v>23</v>
      </c>
      <c r="H51" s="2"/>
      <c r="I51" s="2"/>
      <c r="J51" s="2"/>
      <c r="K51" s="2"/>
      <c r="L51" s="2" t="s">
        <v>24</v>
      </c>
      <c r="M51" s="2"/>
      <c r="N51" s="2"/>
      <c r="O51" s="2"/>
      <c r="P51" s="2"/>
      <c r="Q51" s="2" t="s">
        <v>25</v>
      </c>
      <c r="R51" s="2"/>
      <c r="S51" s="2"/>
      <c r="T51" s="2"/>
      <c r="U51" s="2"/>
      <c r="V51" s="2" t="s">
        <v>26</v>
      </c>
      <c r="W51" s="2"/>
      <c r="X51" s="2"/>
      <c r="Y51" s="2"/>
      <c r="Z51" s="2"/>
      <c r="AA51" s="2" t="s">
        <v>27</v>
      </c>
      <c r="AB51" s="2"/>
      <c r="AC51" s="2"/>
      <c r="AD51" s="2"/>
      <c r="AE51" s="2"/>
      <c r="AF51" s="2" t="s">
        <v>28</v>
      </c>
      <c r="AG51" s="2"/>
      <c r="AH51" s="2"/>
      <c r="AI51" s="2"/>
      <c r="AJ51" s="2"/>
      <c r="AK51" s="2" t="s">
        <v>65</v>
      </c>
      <c r="AL51" s="2"/>
      <c r="AM51" s="2"/>
      <c r="AN51" s="2"/>
      <c r="AO51" s="2"/>
      <c r="AP51" s="2" t="s">
        <v>66</v>
      </c>
      <c r="AQ51" s="2"/>
      <c r="AR51" s="2"/>
      <c r="AS51" s="2"/>
      <c r="AT51" s="2"/>
      <c r="AU51" s="2" t="s">
        <v>67</v>
      </c>
      <c r="AV51" s="2"/>
      <c r="AW51" s="2"/>
      <c r="AX51" s="2"/>
      <c r="AY51" s="2"/>
      <c r="AZ51" s="2" t="s">
        <v>68</v>
      </c>
      <c r="BA51" s="2"/>
      <c r="BB51" s="2"/>
      <c r="BC51" s="2"/>
      <c r="BD51" s="2"/>
      <c r="BE51" s="2" t="s">
        <v>69</v>
      </c>
      <c r="BF51" s="2"/>
      <c r="BG51" s="2"/>
      <c r="BH51" s="2"/>
      <c r="BI51" s="2"/>
      <c r="BJ51" s="2" t="s">
        <v>70</v>
      </c>
      <c r="BK51" s="2"/>
      <c r="BL51" s="2"/>
      <c r="BM51" s="2"/>
      <c r="BN51" s="2"/>
      <c r="BO51" s="2" t="s">
        <v>71</v>
      </c>
      <c r="BP51" s="2"/>
      <c r="BQ51" s="2"/>
      <c r="BR51" s="2"/>
      <c r="BS51" s="2"/>
      <c r="BT51" s="2" t="s">
        <v>72</v>
      </c>
      <c r="BU51" s="2"/>
      <c r="BV51" s="2"/>
      <c r="BW51" s="2"/>
      <c r="BX51" s="2"/>
      <c r="BY51" s="2" t="s">
        <v>73</v>
      </c>
      <c r="BZ51" s="2"/>
      <c r="CA51" s="2"/>
      <c r="CB51" s="2"/>
      <c r="CC51" s="2"/>
      <c r="CD51" s="2" t="s">
        <v>74</v>
      </c>
      <c r="CE51" s="2"/>
      <c r="CF51" s="2"/>
      <c r="CG51" s="2"/>
    </row>
    <row r="52" spans="1:85" ht="13.5" thickBot="1">
      <c r="A52" s="2" t="s">
        <v>230</v>
      </c>
      <c r="B52" s="2" t="str">
        <f>Auswertung_BS!C40</f>
        <v>Mörchen, Peter</v>
      </c>
      <c r="C52" s="2"/>
      <c r="D52" s="2"/>
      <c r="E52" s="2"/>
      <c r="F52" s="2"/>
      <c r="G52" s="2" t="str">
        <f>Auswertung_BS!C41</f>
        <v>Dunker, Klaus</v>
      </c>
      <c r="H52" s="2"/>
      <c r="I52" s="2"/>
      <c r="J52" s="2"/>
      <c r="K52" s="2"/>
      <c r="L52" s="2" t="str">
        <f>Auswertung_BS!C42</f>
        <v>Inck, Alwine</v>
      </c>
      <c r="M52" s="2"/>
      <c r="N52" s="2"/>
      <c r="O52" s="2"/>
      <c r="P52" s="2"/>
      <c r="Q52" s="2" t="str">
        <f>Auswertung_BS!C43</f>
        <v>Köthe, Carsten</v>
      </c>
      <c r="R52" s="2"/>
      <c r="S52" s="2"/>
      <c r="T52" s="2"/>
      <c r="U52" s="2"/>
      <c r="V52" s="2" t="str">
        <f>Auswertung_BS!C44</f>
        <v>Zeisler, Werner</v>
      </c>
      <c r="W52" s="2"/>
      <c r="X52" s="2"/>
      <c r="Y52" s="2"/>
      <c r="Z52" s="2"/>
      <c r="AA52" s="2" t="str">
        <f>Auswertung_BS!C45</f>
        <v>Zeisler, Klaus</v>
      </c>
      <c r="AB52" s="2"/>
      <c r="AC52" s="2"/>
      <c r="AD52" s="2"/>
      <c r="AE52" s="2"/>
      <c r="AF52" s="2" t="str">
        <f>Auswertung_BS!C47</f>
        <v>Etienne, Peter</v>
      </c>
      <c r="AG52" s="2"/>
      <c r="AH52" s="2"/>
      <c r="AI52" s="2"/>
      <c r="AJ52" s="2"/>
      <c r="AK52" s="2" t="str">
        <f>Auswertung_BS!C48</f>
        <v>Wolff, Hermann</v>
      </c>
      <c r="AL52" s="2"/>
      <c r="AM52" s="2"/>
      <c r="AN52" s="2"/>
      <c r="AO52" s="2"/>
      <c r="AP52" s="2">
        <f>Auswertung_BS!C49</f>
        <v>0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30</v>
      </c>
      <c r="B53" s="4">
        <v>1</v>
      </c>
      <c r="C53" s="5">
        <v>2</v>
      </c>
      <c r="D53" s="5">
        <v>3</v>
      </c>
      <c r="E53" s="6">
        <v>4</v>
      </c>
      <c r="F53" s="3" t="s">
        <v>30</v>
      </c>
      <c r="G53" s="4">
        <v>1</v>
      </c>
      <c r="H53" s="5">
        <v>2</v>
      </c>
      <c r="I53" s="5">
        <v>3</v>
      </c>
      <c r="J53" s="6">
        <v>4</v>
      </c>
      <c r="K53" s="3" t="s">
        <v>30</v>
      </c>
      <c r="L53" s="4">
        <v>1</v>
      </c>
      <c r="M53" s="5">
        <v>2</v>
      </c>
      <c r="N53" s="5">
        <v>3</v>
      </c>
      <c r="O53" s="6">
        <v>4</v>
      </c>
      <c r="P53" s="3" t="s">
        <v>30</v>
      </c>
      <c r="Q53" s="4">
        <v>1</v>
      </c>
      <c r="R53" s="5">
        <v>2</v>
      </c>
      <c r="S53" s="5">
        <v>3</v>
      </c>
      <c r="T53" s="6">
        <v>4</v>
      </c>
      <c r="U53" s="3" t="s">
        <v>30</v>
      </c>
      <c r="V53" s="4">
        <v>1</v>
      </c>
      <c r="W53" s="5">
        <v>2</v>
      </c>
      <c r="X53" s="5">
        <v>3</v>
      </c>
      <c r="Y53" s="6">
        <v>4</v>
      </c>
      <c r="Z53" s="3" t="s">
        <v>30</v>
      </c>
      <c r="AA53" s="4">
        <v>1</v>
      </c>
      <c r="AB53" s="5">
        <v>2</v>
      </c>
      <c r="AC53" s="5">
        <v>3</v>
      </c>
      <c r="AD53" s="6">
        <v>4</v>
      </c>
      <c r="AE53" s="3" t="s">
        <v>30</v>
      </c>
      <c r="AF53" s="4">
        <v>1</v>
      </c>
      <c r="AG53" s="5">
        <v>2</v>
      </c>
      <c r="AH53" s="5">
        <v>3</v>
      </c>
      <c r="AI53" s="6">
        <v>4</v>
      </c>
      <c r="AJ53" s="3" t="s">
        <v>30</v>
      </c>
      <c r="AK53" s="4">
        <v>1</v>
      </c>
      <c r="AL53" s="5">
        <v>2</v>
      </c>
      <c r="AM53" s="5">
        <v>3</v>
      </c>
      <c r="AN53" s="6">
        <v>4</v>
      </c>
      <c r="AO53" s="3" t="s">
        <v>30</v>
      </c>
      <c r="AP53" s="4">
        <v>1</v>
      </c>
      <c r="AQ53" s="5">
        <v>2</v>
      </c>
      <c r="AR53" s="5">
        <v>3</v>
      </c>
      <c r="AS53" s="6">
        <v>4</v>
      </c>
      <c r="AT53" s="3" t="s">
        <v>30</v>
      </c>
      <c r="AU53" s="4">
        <v>1</v>
      </c>
      <c r="AV53" s="5">
        <v>2</v>
      </c>
      <c r="AW53" s="5">
        <v>3</v>
      </c>
      <c r="AX53" s="6">
        <v>4</v>
      </c>
      <c r="AY53" s="3" t="s">
        <v>30</v>
      </c>
      <c r="AZ53" s="4">
        <v>1</v>
      </c>
      <c r="BA53" s="5">
        <v>2</v>
      </c>
      <c r="BB53" s="5">
        <v>3</v>
      </c>
      <c r="BC53" s="6">
        <v>4</v>
      </c>
      <c r="BD53" s="3" t="s">
        <v>30</v>
      </c>
      <c r="BE53" s="4">
        <v>1</v>
      </c>
      <c r="BF53" s="5">
        <v>2</v>
      </c>
      <c r="BG53" s="5">
        <v>3</v>
      </c>
      <c r="BH53" s="6">
        <v>4</v>
      </c>
      <c r="BI53" s="3" t="s">
        <v>30</v>
      </c>
      <c r="BJ53" s="4">
        <v>1</v>
      </c>
      <c r="BK53" s="5">
        <v>2</v>
      </c>
      <c r="BL53" s="5">
        <v>3</v>
      </c>
      <c r="BM53" s="6">
        <v>4</v>
      </c>
      <c r="BN53" s="3" t="s">
        <v>30</v>
      </c>
      <c r="BO53" s="4">
        <v>1</v>
      </c>
      <c r="BP53" s="5">
        <v>2</v>
      </c>
      <c r="BQ53" s="5">
        <v>3</v>
      </c>
      <c r="BR53" s="6">
        <v>4</v>
      </c>
      <c r="BS53" s="3" t="s">
        <v>30</v>
      </c>
      <c r="BT53" s="4">
        <v>1</v>
      </c>
      <c r="BU53" s="5">
        <v>2</v>
      </c>
      <c r="BV53" s="5">
        <v>3</v>
      </c>
      <c r="BW53" s="6">
        <v>4</v>
      </c>
      <c r="BX53" s="3" t="s">
        <v>30</v>
      </c>
      <c r="BY53" s="4">
        <v>1</v>
      </c>
      <c r="BZ53" s="5">
        <v>2</v>
      </c>
      <c r="CA53" s="5">
        <v>3</v>
      </c>
      <c r="CB53" s="6">
        <v>4</v>
      </c>
      <c r="CC53" s="3" t="s">
        <v>30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2</v>
      </c>
      <c r="D54" s="9">
        <v>1</v>
      </c>
      <c r="E54" s="10">
        <v>1</v>
      </c>
      <c r="F54" s="7">
        <v>1</v>
      </c>
      <c r="G54" s="8">
        <v>2</v>
      </c>
      <c r="H54" s="9">
        <v>1</v>
      </c>
      <c r="I54" s="9">
        <v>1</v>
      </c>
      <c r="J54" s="10">
        <v>1</v>
      </c>
      <c r="K54" s="7">
        <v>1</v>
      </c>
      <c r="L54" s="8">
        <v>1</v>
      </c>
      <c r="M54" s="9">
        <v>1</v>
      </c>
      <c r="N54" s="9">
        <v>2</v>
      </c>
      <c r="O54" s="10">
        <v>1</v>
      </c>
      <c r="P54" s="7">
        <v>1</v>
      </c>
      <c r="Q54" s="8">
        <v>1</v>
      </c>
      <c r="R54" s="9">
        <v>1</v>
      </c>
      <c r="S54" s="9">
        <v>1</v>
      </c>
      <c r="T54" s="10">
        <v>1</v>
      </c>
      <c r="U54" s="7">
        <v>1</v>
      </c>
      <c r="V54" s="8">
        <v>1</v>
      </c>
      <c r="W54" s="9">
        <v>1</v>
      </c>
      <c r="X54" s="9">
        <v>1</v>
      </c>
      <c r="Y54" s="10">
        <v>1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1</v>
      </c>
      <c r="AH54" s="9">
        <v>1</v>
      </c>
      <c r="AI54" s="10">
        <v>2</v>
      </c>
      <c r="AJ54" s="7">
        <v>1</v>
      </c>
      <c r="AK54" s="8">
        <v>1</v>
      </c>
      <c r="AL54" s="9">
        <v>1</v>
      </c>
      <c r="AM54" s="9">
        <v>1</v>
      </c>
      <c r="AN54" s="10">
        <v>1</v>
      </c>
      <c r="AO54" s="7">
        <v>1</v>
      </c>
      <c r="AP54" s="8"/>
      <c r="AQ54" s="9"/>
      <c r="AR54" s="9"/>
      <c r="AS54" s="10"/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2</v>
      </c>
      <c r="C55" s="13">
        <v>1</v>
      </c>
      <c r="D55" s="13">
        <v>1</v>
      </c>
      <c r="E55" s="14">
        <v>1</v>
      </c>
      <c r="F55" s="11">
        <v>2</v>
      </c>
      <c r="G55" s="12">
        <v>1</v>
      </c>
      <c r="H55" s="13">
        <v>1</v>
      </c>
      <c r="I55" s="13">
        <v>1</v>
      </c>
      <c r="J55" s="14">
        <v>3</v>
      </c>
      <c r="K55" s="11">
        <v>2</v>
      </c>
      <c r="L55" s="12">
        <v>1</v>
      </c>
      <c r="M55" s="13">
        <v>1</v>
      </c>
      <c r="N55" s="13">
        <v>1</v>
      </c>
      <c r="O55" s="14">
        <v>1</v>
      </c>
      <c r="P55" s="11">
        <v>2</v>
      </c>
      <c r="Q55" s="12">
        <v>1</v>
      </c>
      <c r="R55" s="13">
        <v>1</v>
      </c>
      <c r="S55" s="13">
        <v>1</v>
      </c>
      <c r="T55" s="14">
        <v>1</v>
      </c>
      <c r="U55" s="11">
        <v>2</v>
      </c>
      <c r="V55" s="12">
        <v>1</v>
      </c>
      <c r="W55" s="13">
        <v>1</v>
      </c>
      <c r="X55" s="13">
        <v>1</v>
      </c>
      <c r="Y55" s="14">
        <v>1</v>
      </c>
      <c r="Z55" s="11">
        <v>2</v>
      </c>
      <c r="AA55" s="12">
        <v>2</v>
      </c>
      <c r="AB55" s="13">
        <v>2</v>
      </c>
      <c r="AC55" s="13">
        <v>1</v>
      </c>
      <c r="AD55" s="14">
        <v>1</v>
      </c>
      <c r="AE55" s="11">
        <v>2</v>
      </c>
      <c r="AF55" s="12">
        <v>1</v>
      </c>
      <c r="AG55" s="13">
        <v>1</v>
      </c>
      <c r="AH55" s="13">
        <v>1</v>
      </c>
      <c r="AI55" s="14">
        <v>1</v>
      </c>
      <c r="AJ55" s="11">
        <v>2</v>
      </c>
      <c r="AK55" s="12">
        <v>1</v>
      </c>
      <c r="AL55" s="13">
        <v>1</v>
      </c>
      <c r="AM55" s="13">
        <v>3</v>
      </c>
      <c r="AN55" s="14">
        <v>1</v>
      </c>
      <c r="AO55" s="11">
        <v>2</v>
      </c>
      <c r="AP55" s="12"/>
      <c r="AQ55" s="13"/>
      <c r="AR55" s="13"/>
      <c r="AS55" s="14"/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2</v>
      </c>
      <c r="C56" s="13">
        <v>2</v>
      </c>
      <c r="D56" s="13">
        <v>2</v>
      </c>
      <c r="E56" s="14">
        <v>2</v>
      </c>
      <c r="F56" s="11">
        <v>3</v>
      </c>
      <c r="G56" s="12">
        <v>1</v>
      </c>
      <c r="H56" s="13">
        <v>1</v>
      </c>
      <c r="I56" s="13">
        <v>2</v>
      </c>
      <c r="J56" s="14">
        <v>2</v>
      </c>
      <c r="K56" s="11">
        <v>3</v>
      </c>
      <c r="L56" s="12">
        <v>2</v>
      </c>
      <c r="M56" s="13">
        <v>2</v>
      </c>
      <c r="N56" s="13">
        <v>2</v>
      </c>
      <c r="O56" s="14">
        <v>2</v>
      </c>
      <c r="P56" s="11">
        <v>3</v>
      </c>
      <c r="Q56" s="12">
        <v>2</v>
      </c>
      <c r="R56" s="13">
        <v>2</v>
      </c>
      <c r="S56" s="13">
        <v>2</v>
      </c>
      <c r="T56" s="14">
        <v>2</v>
      </c>
      <c r="U56" s="11">
        <v>3</v>
      </c>
      <c r="V56" s="12">
        <v>2</v>
      </c>
      <c r="W56" s="13">
        <v>2</v>
      </c>
      <c r="X56" s="13">
        <v>2</v>
      </c>
      <c r="Y56" s="14">
        <v>2</v>
      </c>
      <c r="Z56" s="11">
        <v>3</v>
      </c>
      <c r="AA56" s="12">
        <v>2</v>
      </c>
      <c r="AB56" s="13">
        <v>2</v>
      </c>
      <c r="AC56" s="13">
        <v>1</v>
      </c>
      <c r="AD56" s="14">
        <v>2</v>
      </c>
      <c r="AE56" s="11">
        <v>3</v>
      </c>
      <c r="AF56" s="12">
        <v>2</v>
      </c>
      <c r="AG56" s="13">
        <v>2</v>
      </c>
      <c r="AH56" s="13">
        <v>2</v>
      </c>
      <c r="AI56" s="14">
        <v>2</v>
      </c>
      <c r="AJ56" s="11">
        <v>3</v>
      </c>
      <c r="AK56" s="12">
        <v>2</v>
      </c>
      <c r="AL56" s="13">
        <v>3</v>
      </c>
      <c r="AM56" s="13">
        <v>1</v>
      </c>
      <c r="AN56" s="14">
        <v>2</v>
      </c>
      <c r="AO56" s="11">
        <v>3</v>
      </c>
      <c r="AP56" s="12"/>
      <c r="AQ56" s="13"/>
      <c r="AR56" s="13"/>
      <c r="AS56" s="14"/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3</v>
      </c>
      <c r="C57" s="13">
        <v>2</v>
      </c>
      <c r="D57" s="13">
        <v>1</v>
      </c>
      <c r="E57" s="14">
        <v>1</v>
      </c>
      <c r="F57" s="11">
        <v>4</v>
      </c>
      <c r="G57" s="12">
        <v>1</v>
      </c>
      <c r="H57" s="13">
        <v>1</v>
      </c>
      <c r="I57" s="13">
        <v>1</v>
      </c>
      <c r="J57" s="14">
        <v>1</v>
      </c>
      <c r="K57" s="11">
        <v>4</v>
      </c>
      <c r="L57" s="12">
        <v>4</v>
      </c>
      <c r="M57" s="13">
        <v>1</v>
      </c>
      <c r="N57" s="13">
        <v>1</v>
      </c>
      <c r="O57" s="14">
        <v>4</v>
      </c>
      <c r="P57" s="11">
        <v>4</v>
      </c>
      <c r="Q57" s="12">
        <v>1</v>
      </c>
      <c r="R57" s="13">
        <v>1</v>
      </c>
      <c r="S57" s="13">
        <v>1</v>
      </c>
      <c r="T57" s="14">
        <v>1</v>
      </c>
      <c r="U57" s="11">
        <v>4</v>
      </c>
      <c r="V57" s="12">
        <v>1</v>
      </c>
      <c r="W57" s="13">
        <v>1</v>
      </c>
      <c r="X57" s="13">
        <v>1</v>
      </c>
      <c r="Y57" s="14">
        <v>2</v>
      </c>
      <c r="Z57" s="11">
        <v>4</v>
      </c>
      <c r="AA57" s="12">
        <v>1</v>
      </c>
      <c r="AB57" s="13">
        <v>2</v>
      </c>
      <c r="AC57" s="13">
        <v>1</v>
      </c>
      <c r="AD57" s="14">
        <v>2</v>
      </c>
      <c r="AE57" s="11">
        <v>4</v>
      </c>
      <c r="AF57" s="12">
        <v>3</v>
      </c>
      <c r="AG57" s="13">
        <v>3</v>
      </c>
      <c r="AH57" s="13">
        <v>3</v>
      </c>
      <c r="AI57" s="14">
        <v>1</v>
      </c>
      <c r="AJ57" s="11">
        <v>4</v>
      </c>
      <c r="AK57" s="12">
        <v>1</v>
      </c>
      <c r="AL57" s="13">
        <v>2</v>
      </c>
      <c r="AM57" s="13">
        <v>1</v>
      </c>
      <c r="AN57" s="14">
        <v>4</v>
      </c>
      <c r="AO57" s="11">
        <v>4</v>
      </c>
      <c r="AP57" s="12"/>
      <c r="AQ57" s="13"/>
      <c r="AR57" s="13"/>
      <c r="AS57" s="14"/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1</v>
      </c>
      <c r="C58" s="13">
        <v>1</v>
      </c>
      <c r="D58" s="13">
        <v>1</v>
      </c>
      <c r="E58" s="14">
        <v>2</v>
      </c>
      <c r="F58" s="11">
        <v>5</v>
      </c>
      <c r="G58" s="12">
        <v>1</v>
      </c>
      <c r="H58" s="13">
        <v>1</v>
      </c>
      <c r="I58" s="13">
        <v>2</v>
      </c>
      <c r="J58" s="14">
        <v>3</v>
      </c>
      <c r="K58" s="11">
        <v>5</v>
      </c>
      <c r="L58" s="12">
        <v>1</v>
      </c>
      <c r="M58" s="13">
        <v>1</v>
      </c>
      <c r="N58" s="13">
        <v>2</v>
      </c>
      <c r="O58" s="14">
        <v>1</v>
      </c>
      <c r="P58" s="11">
        <v>5</v>
      </c>
      <c r="Q58" s="12">
        <v>2</v>
      </c>
      <c r="R58" s="13">
        <v>1</v>
      </c>
      <c r="S58" s="13">
        <v>2</v>
      </c>
      <c r="T58" s="14">
        <v>1</v>
      </c>
      <c r="U58" s="11">
        <v>5</v>
      </c>
      <c r="V58" s="12">
        <v>2</v>
      </c>
      <c r="W58" s="13">
        <v>2</v>
      </c>
      <c r="X58" s="13">
        <v>1</v>
      </c>
      <c r="Y58" s="14">
        <v>3</v>
      </c>
      <c r="Z58" s="11">
        <v>5</v>
      </c>
      <c r="AA58" s="12">
        <v>3</v>
      </c>
      <c r="AB58" s="13">
        <v>2</v>
      </c>
      <c r="AC58" s="13">
        <v>1</v>
      </c>
      <c r="AD58" s="14">
        <v>1</v>
      </c>
      <c r="AE58" s="11">
        <v>5</v>
      </c>
      <c r="AF58" s="12">
        <v>1</v>
      </c>
      <c r="AG58" s="13">
        <v>2</v>
      </c>
      <c r="AH58" s="13">
        <v>1</v>
      </c>
      <c r="AI58" s="14">
        <v>1</v>
      </c>
      <c r="AJ58" s="11">
        <v>5</v>
      </c>
      <c r="AK58" s="12">
        <v>1</v>
      </c>
      <c r="AL58" s="13">
        <v>1</v>
      </c>
      <c r="AM58" s="13">
        <v>3</v>
      </c>
      <c r="AN58" s="14">
        <v>2</v>
      </c>
      <c r="AO58" s="11">
        <v>5</v>
      </c>
      <c r="AP58" s="12"/>
      <c r="AQ58" s="13"/>
      <c r="AR58" s="13"/>
      <c r="AS58" s="14"/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2</v>
      </c>
      <c r="C59" s="13">
        <v>2</v>
      </c>
      <c r="D59" s="13">
        <v>2</v>
      </c>
      <c r="E59" s="14">
        <v>3</v>
      </c>
      <c r="F59" s="11">
        <v>6</v>
      </c>
      <c r="G59" s="12">
        <v>2</v>
      </c>
      <c r="H59" s="13">
        <v>2</v>
      </c>
      <c r="I59" s="13">
        <v>2</v>
      </c>
      <c r="J59" s="14">
        <v>1</v>
      </c>
      <c r="K59" s="11">
        <v>6</v>
      </c>
      <c r="L59" s="12">
        <v>2</v>
      </c>
      <c r="M59" s="13">
        <v>2</v>
      </c>
      <c r="N59" s="13">
        <v>3</v>
      </c>
      <c r="O59" s="14">
        <v>2</v>
      </c>
      <c r="P59" s="11">
        <v>6</v>
      </c>
      <c r="Q59" s="12">
        <v>2</v>
      </c>
      <c r="R59" s="13">
        <v>1</v>
      </c>
      <c r="S59" s="13">
        <v>1</v>
      </c>
      <c r="T59" s="14">
        <v>2</v>
      </c>
      <c r="U59" s="11">
        <v>6</v>
      </c>
      <c r="V59" s="12">
        <v>3</v>
      </c>
      <c r="W59" s="13">
        <v>2</v>
      </c>
      <c r="X59" s="13">
        <v>2</v>
      </c>
      <c r="Y59" s="14">
        <v>2</v>
      </c>
      <c r="Z59" s="11">
        <v>6</v>
      </c>
      <c r="AA59" s="12">
        <v>2</v>
      </c>
      <c r="AB59" s="13">
        <v>1</v>
      </c>
      <c r="AC59" s="13">
        <v>1</v>
      </c>
      <c r="AD59" s="14">
        <v>1</v>
      </c>
      <c r="AE59" s="11">
        <v>6</v>
      </c>
      <c r="AF59" s="12">
        <v>2</v>
      </c>
      <c r="AG59" s="13">
        <v>2</v>
      </c>
      <c r="AH59" s="13">
        <v>2</v>
      </c>
      <c r="AI59" s="14">
        <v>1</v>
      </c>
      <c r="AJ59" s="11">
        <v>6</v>
      </c>
      <c r="AK59" s="12">
        <v>2</v>
      </c>
      <c r="AL59" s="13">
        <v>2</v>
      </c>
      <c r="AM59" s="13">
        <v>2</v>
      </c>
      <c r="AN59" s="14">
        <v>2</v>
      </c>
      <c r="AO59" s="11">
        <v>6</v>
      </c>
      <c r="AP59" s="12"/>
      <c r="AQ59" s="13"/>
      <c r="AR59" s="13"/>
      <c r="AS59" s="14"/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2</v>
      </c>
      <c r="D60" s="13">
        <v>1</v>
      </c>
      <c r="E60" s="14">
        <v>1</v>
      </c>
      <c r="F60" s="11">
        <v>7</v>
      </c>
      <c r="G60" s="12">
        <v>1</v>
      </c>
      <c r="H60" s="13">
        <v>1</v>
      </c>
      <c r="I60" s="13">
        <v>1</v>
      </c>
      <c r="J60" s="14">
        <v>1</v>
      </c>
      <c r="K60" s="11">
        <v>7</v>
      </c>
      <c r="L60" s="12">
        <v>1</v>
      </c>
      <c r="M60" s="13">
        <v>1</v>
      </c>
      <c r="N60" s="13">
        <v>1</v>
      </c>
      <c r="O60" s="14">
        <v>1</v>
      </c>
      <c r="P60" s="11">
        <v>7</v>
      </c>
      <c r="Q60" s="12">
        <v>1</v>
      </c>
      <c r="R60" s="13">
        <v>2</v>
      </c>
      <c r="S60" s="13">
        <v>1</v>
      </c>
      <c r="T60" s="14">
        <v>1</v>
      </c>
      <c r="U60" s="11">
        <v>7</v>
      </c>
      <c r="V60" s="12">
        <v>1</v>
      </c>
      <c r="W60" s="13">
        <v>2</v>
      </c>
      <c r="X60" s="13">
        <v>1</v>
      </c>
      <c r="Y60" s="14">
        <v>2</v>
      </c>
      <c r="Z60" s="11">
        <v>7</v>
      </c>
      <c r="AA60" s="12">
        <v>1</v>
      </c>
      <c r="AB60" s="13">
        <v>1</v>
      </c>
      <c r="AC60" s="13">
        <v>1</v>
      </c>
      <c r="AD60" s="14">
        <v>1</v>
      </c>
      <c r="AE60" s="11">
        <v>7</v>
      </c>
      <c r="AF60" s="12">
        <v>1</v>
      </c>
      <c r="AG60" s="13">
        <v>1</v>
      </c>
      <c r="AH60" s="13">
        <v>1</v>
      </c>
      <c r="AI60" s="14">
        <v>2</v>
      </c>
      <c r="AJ60" s="11">
        <v>7</v>
      </c>
      <c r="AK60" s="12">
        <v>1</v>
      </c>
      <c r="AL60" s="13">
        <v>1</v>
      </c>
      <c r="AM60" s="13">
        <v>1</v>
      </c>
      <c r="AN60" s="14">
        <v>1</v>
      </c>
      <c r="AO60" s="11">
        <v>7</v>
      </c>
      <c r="AP60" s="12"/>
      <c r="AQ60" s="13"/>
      <c r="AR60" s="13"/>
      <c r="AS60" s="14"/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2</v>
      </c>
      <c r="C61" s="13">
        <v>2</v>
      </c>
      <c r="D61" s="13">
        <v>1</v>
      </c>
      <c r="E61" s="14">
        <v>1</v>
      </c>
      <c r="F61" s="11">
        <v>8</v>
      </c>
      <c r="G61" s="12">
        <v>2</v>
      </c>
      <c r="H61" s="13">
        <v>1</v>
      </c>
      <c r="I61" s="13">
        <v>2</v>
      </c>
      <c r="J61" s="14">
        <v>1</v>
      </c>
      <c r="K61" s="11">
        <v>8</v>
      </c>
      <c r="L61" s="12">
        <v>1</v>
      </c>
      <c r="M61" s="13">
        <v>1</v>
      </c>
      <c r="N61" s="13">
        <v>2</v>
      </c>
      <c r="O61" s="14">
        <v>1</v>
      </c>
      <c r="P61" s="11">
        <v>8</v>
      </c>
      <c r="Q61" s="12">
        <v>2</v>
      </c>
      <c r="R61" s="13">
        <v>2</v>
      </c>
      <c r="S61" s="13">
        <v>1</v>
      </c>
      <c r="T61" s="14">
        <v>2</v>
      </c>
      <c r="U61" s="11">
        <v>8</v>
      </c>
      <c r="V61" s="12">
        <v>2</v>
      </c>
      <c r="W61" s="13">
        <v>1</v>
      </c>
      <c r="X61" s="13">
        <v>2</v>
      </c>
      <c r="Y61" s="14">
        <v>2</v>
      </c>
      <c r="Z61" s="11">
        <v>8</v>
      </c>
      <c r="AA61" s="12">
        <v>2</v>
      </c>
      <c r="AB61" s="13">
        <v>1</v>
      </c>
      <c r="AC61" s="13">
        <v>2</v>
      </c>
      <c r="AD61" s="14">
        <v>1</v>
      </c>
      <c r="AE61" s="11">
        <v>8</v>
      </c>
      <c r="AF61" s="12">
        <v>2</v>
      </c>
      <c r="AG61" s="13">
        <v>1</v>
      </c>
      <c r="AH61" s="13">
        <v>2</v>
      </c>
      <c r="AI61" s="14">
        <v>2</v>
      </c>
      <c r="AJ61" s="11">
        <v>8</v>
      </c>
      <c r="AK61" s="12">
        <v>1</v>
      </c>
      <c r="AL61" s="13">
        <v>2</v>
      </c>
      <c r="AM61" s="13">
        <v>2</v>
      </c>
      <c r="AN61" s="14">
        <v>2</v>
      </c>
      <c r="AO61" s="11">
        <v>8</v>
      </c>
      <c r="AP61" s="12"/>
      <c r="AQ61" s="13"/>
      <c r="AR61" s="13"/>
      <c r="AS61" s="14"/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4</v>
      </c>
      <c r="C62" s="13">
        <v>3</v>
      </c>
      <c r="D62" s="13">
        <v>1</v>
      </c>
      <c r="E62" s="14">
        <v>1</v>
      </c>
      <c r="F62" s="11">
        <v>9</v>
      </c>
      <c r="G62" s="12">
        <v>1</v>
      </c>
      <c r="H62" s="13">
        <v>1</v>
      </c>
      <c r="I62" s="13">
        <v>2</v>
      </c>
      <c r="J62" s="14">
        <v>1</v>
      </c>
      <c r="K62" s="11">
        <v>9</v>
      </c>
      <c r="L62" s="12">
        <v>3</v>
      </c>
      <c r="M62" s="13">
        <v>1</v>
      </c>
      <c r="N62" s="13">
        <v>1</v>
      </c>
      <c r="O62" s="14">
        <v>1</v>
      </c>
      <c r="P62" s="11">
        <v>9</v>
      </c>
      <c r="Q62" s="12">
        <v>1</v>
      </c>
      <c r="R62" s="13">
        <v>1</v>
      </c>
      <c r="S62" s="13">
        <v>1</v>
      </c>
      <c r="T62" s="14">
        <v>2</v>
      </c>
      <c r="U62" s="11">
        <v>9</v>
      </c>
      <c r="V62" s="12">
        <v>1</v>
      </c>
      <c r="W62" s="13">
        <v>2</v>
      </c>
      <c r="X62" s="13">
        <v>1</v>
      </c>
      <c r="Y62" s="14">
        <v>1</v>
      </c>
      <c r="Z62" s="11">
        <v>9</v>
      </c>
      <c r="AA62" s="12">
        <v>1</v>
      </c>
      <c r="AB62" s="13">
        <v>1</v>
      </c>
      <c r="AC62" s="13">
        <v>3</v>
      </c>
      <c r="AD62" s="14">
        <v>1</v>
      </c>
      <c r="AE62" s="11">
        <v>9</v>
      </c>
      <c r="AF62" s="12">
        <v>1</v>
      </c>
      <c r="AG62" s="13">
        <v>2</v>
      </c>
      <c r="AH62" s="13">
        <v>1</v>
      </c>
      <c r="AI62" s="14">
        <v>2</v>
      </c>
      <c r="AJ62" s="11">
        <v>9</v>
      </c>
      <c r="AK62" s="12">
        <v>1</v>
      </c>
      <c r="AL62" s="13">
        <v>1</v>
      </c>
      <c r="AM62" s="13">
        <v>2</v>
      </c>
      <c r="AN62" s="14">
        <v>2</v>
      </c>
      <c r="AO62" s="11">
        <v>9</v>
      </c>
      <c r="AP62" s="12"/>
      <c r="AQ62" s="13"/>
      <c r="AR62" s="13"/>
      <c r="AS62" s="14"/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1</v>
      </c>
      <c r="C63" s="13">
        <v>2</v>
      </c>
      <c r="D63" s="13">
        <v>1</v>
      </c>
      <c r="E63" s="14">
        <v>1</v>
      </c>
      <c r="F63" s="11">
        <v>10</v>
      </c>
      <c r="G63" s="12">
        <v>4</v>
      </c>
      <c r="H63" s="13">
        <v>1</v>
      </c>
      <c r="I63" s="13">
        <v>1</v>
      </c>
      <c r="J63" s="14">
        <v>2</v>
      </c>
      <c r="K63" s="11">
        <v>10</v>
      </c>
      <c r="L63" s="12">
        <v>4</v>
      </c>
      <c r="M63" s="13">
        <v>1</v>
      </c>
      <c r="N63" s="13">
        <v>3</v>
      </c>
      <c r="O63" s="14">
        <v>4</v>
      </c>
      <c r="P63" s="11">
        <v>10</v>
      </c>
      <c r="Q63" s="12">
        <v>2</v>
      </c>
      <c r="R63" s="13">
        <v>3</v>
      </c>
      <c r="S63" s="13">
        <v>1</v>
      </c>
      <c r="T63" s="14">
        <v>1</v>
      </c>
      <c r="U63" s="11">
        <v>10</v>
      </c>
      <c r="V63" s="12">
        <v>2</v>
      </c>
      <c r="W63" s="13">
        <v>2</v>
      </c>
      <c r="X63" s="13">
        <v>2</v>
      </c>
      <c r="Y63" s="14">
        <v>1</v>
      </c>
      <c r="Z63" s="11">
        <v>10</v>
      </c>
      <c r="AA63" s="12">
        <v>1</v>
      </c>
      <c r="AB63" s="13">
        <v>1</v>
      </c>
      <c r="AC63" s="13">
        <v>3</v>
      </c>
      <c r="AD63" s="14">
        <v>1</v>
      </c>
      <c r="AE63" s="11">
        <v>10</v>
      </c>
      <c r="AF63" s="12">
        <v>2</v>
      </c>
      <c r="AG63" s="13">
        <v>1</v>
      </c>
      <c r="AH63" s="13">
        <v>1</v>
      </c>
      <c r="AI63" s="14">
        <v>1</v>
      </c>
      <c r="AJ63" s="11">
        <v>10</v>
      </c>
      <c r="AK63" s="12">
        <v>1</v>
      </c>
      <c r="AL63" s="13">
        <v>1</v>
      </c>
      <c r="AM63" s="13">
        <v>1</v>
      </c>
      <c r="AN63" s="14">
        <v>2</v>
      </c>
      <c r="AO63" s="11">
        <v>10</v>
      </c>
      <c r="AP63" s="12"/>
      <c r="AQ63" s="13"/>
      <c r="AR63" s="13"/>
      <c r="AS63" s="14"/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2</v>
      </c>
      <c r="C64" s="13">
        <v>1</v>
      </c>
      <c r="D64" s="13">
        <v>2</v>
      </c>
      <c r="E64" s="14">
        <v>1</v>
      </c>
      <c r="F64" s="11">
        <v>11</v>
      </c>
      <c r="G64" s="12">
        <v>2</v>
      </c>
      <c r="H64" s="13">
        <v>2</v>
      </c>
      <c r="I64" s="13">
        <v>2</v>
      </c>
      <c r="J64" s="14">
        <v>1</v>
      </c>
      <c r="K64" s="11">
        <v>11</v>
      </c>
      <c r="L64" s="12">
        <v>1</v>
      </c>
      <c r="M64" s="13">
        <v>1</v>
      </c>
      <c r="N64" s="13">
        <v>1</v>
      </c>
      <c r="O64" s="14">
        <v>2</v>
      </c>
      <c r="P64" s="11">
        <v>11</v>
      </c>
      <c r="Q64" s="12">
        <v>2</v>
      </c>
      <c r="R64" s="13">
        <v>2</v>
      </c>
      <c r="S64" s="13">
        <v>2</v>
      </c>
      <c r="T64" s="14">
        <v>3</v>
      </c>
      <c r="U64" s="11">
        <v>11</v>
      </c>
      <c r="V64" s="12">
        <v>1</v>
      </c>
      <c r="W64" s="13">
        <v>2</v>
      </c>
      <c r="X64" s="13">
        <v>1</v>
      </c>
      <c r="Y64" s="14">
        <v>2</v>
      </c>
      <c r="Z64" s="11">
        <v>11</v>
      </c>
      <c r="AA64" s="12">
        <v>1</v>
      </c>
      <c r="AB64" s="13">
        <v>2</v>
      </c>
      <c r="AC64" s="13">
        <v>2</v>
      </c>
      <c r="AD64" s="14">
        <v>1</v>
      </c>
      <c r="AE64" s="11">
        <v>11</v>
      </c>
      <c r="AF64" s="12">
        <v>2</v>
      </c>
      <c r="AG64" s="13">
        <v>2</v>
      </c>
      <c r="AH64" s="13">
        <v>1</v>
      </c>
      <c r="AI64" s="14">
        <v>2</v>
      </c>
      <c r="AJ64" s="11">
        <v>11</v>
      </c>
      <c r="AK64" s="12">
        <v>1</v>
      </c>
      <c r="AL64" s="13">
        <v>3</v>
      </c>
      <c r="AM64" s="13">
        <v>2</v>
      </c>
      <c r="AN64" s="14">
        <v>2</v>
      </c>
      <c r="AO64" s="11">
        <v>11</v>
      </c>
      <c r="AP64" s="12"/>
      <c r="AQ64" s="13"/>
      <c r="AR64" s="13"/>
      <c r="AS64" s="14"/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2</v>
      </c>
      <c r="C65" s="13">
        <v>1</v>
      </c>
      <c r="D65" s="13">
        <v>1</v>
      </c>
      <c r="E65" s="14">
        <v>1</v>
      </c>
      <c r="F65" s="11">
        <v>12</v>
      </c>
      <c r="G65" s="12">
        <v>1</v>
      </c>
      <c r="H65" s="13">
        <v>1</v>
      </c>
      <c r="I65" s="13">
        <v>1</v>
      </c>
      <c r="J65" s="14">
        <v>1</v>
      </c>
      <c r="K65" s="11">
        <v>12</v>
      </c>
      <c r="L65" s="12">
        <v>1</v>
      </c>
      <c r="M65" s="13">
        <v>1</v>
      </c>
      <c r="N65" s="13">
        <v>1</v>
      </c>
      <c r="O65" s="14">
        <v>1</v>
      </c>
      <c r="P65" s="11">
        <v>12</v>
      </c>
      <c r="Q65" s="12">
        <v>1</v>
      </c>
      <c r="R65" s="13">
        <v>1</v>
      </c>
      <c r="S65" s="13">
        <v>1</v>
      </c>
      <c r="T65" s="14">
        <v>1</v>
      </c>
      <c r="U65" s="11">
        <v>12</v>
      </c>
      <c r="V65" s="12">
        <v>1</v>
      </c>
      <c r="W65" s="13">
        <v>1</v>
      </c>
      <c r="X65" s="13">
        <v>1</v>
      </c>
      <c r="Y65" s="14">
        <v>1</v>
      </c>
      <c r="Z65" s="11">
        <v>12</v>
      </c>
      <c r="AA65" s="12">
        <v>1</v>
      </c>
      <c r="AB65" s="13">
        <v>1</v>
      </c>
      <c r="AC65" s="13">
        <v>1</v>
      </c>
      <c r="AD65" s="14">
        <v>1</v>
      </c>
      <c r="AE65" s="11">
        <v>12</v>
      </c>
      <c r="AF65" s="12">
        <v>1</v>
      </c>
      <c r="AG65" s="13">
        <v>2</v>
      </c>
      <c r="AH65" s="13">
        <v>1</v>
      </c>
      <c r="AI65" s="14">
        <v>1</v>
      </c>
      <c r="AJ65" s="11">
        <v>12</v>
      </c>
      <c r="AK65" s="12">
        <v>1</v>
      </c>
      <c r="AL65" s="13">
        <v>2</v>
      </c>
      <c r="AM65" s="13">
        <v>1</v>
      </c>
      <c r="AN65" s="14">
        <v>1</v>
      </c>
      <c r="AO65" s="11">
        <v>12</v>
      </c>
      <c r="AP65" s="12"/>
      <c r="AQ65" s="13"/>
      <c r="AR65" s="13"/>
      <c r="AS65" s="14"/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1</v>
      </c>
      <c r="C66" s="13">
        <v>2</v>
      </c>
      <c r="D66" s="13">
        <v>1</v>
      </c>
      <c r="E66" s="14">
        <v>2</v>
      </c>
      <c r="F66" s="11">
        <v>13</v>
      </c>
      <c r="G66" s="12">
        <v>1</v>
      </c>
      <c r="H66" s="13">
        <v>2</v>
      </c>
      <c r="I66" s="13">
        <v>2</v>
      </c>
      <c r="J66" s="14">
        <v>2</v>
      </c>
      <c r="K66" s="11">
        <v>13</v>
      </c>
      <c r="L66" s="12">
        <v>2</v>
      </c>
      <c r="M66" s="13">
        <v>2</v>
      </c>
      <c r="N66" s="13">
        <v>2</v>
      </c>
      <c r="O66" s="14">
        <v>2</v>
      </c>
      <c r="P66" s="11">
        <v>13</v>
      </c>
      <c r="Q66" s="12">
        <v>2</v>
      </c>
      <c r="R66" s="13">
        <v>2</v>
      </c>
      <c r="S66" s="13">
        <v>2</v>
      </c>
      <c r="T66" s="14">
        <v>2</v>
      </c>
      <c r="U66" s="11">
        <v>13</v>
      </c>
      <c r="V66" s="12">
        <v>2</v>
      </c>
      <c r="W66" s="13">
        <v>1</v>
      </c>
      <c r="X66" s="13">
        <v>1</v>
      </c>
      <c r="Y66" s="14">
        <v>2</v>
      </c>
      <c r="Z66" s="11">
        <v>13</v>
      </c>
      <c r="AA66" s="12">
        <v>2</v>
      </c>
      <c r="AB66" s="13">
        <v>1</v>
      </c>
      <c r="AC66" s="13">
        <v>2</v>
      </c>
      <c r="AD66" s="14">
        <v>1</v>
      </c>
      <c r="AE66" s="11">
        <v>13</v>
      </c>
      <c r="AF66" s="12">
        <v>2</v>
      </c>
      <c r="AG66" s="13">
        <v>1</v>
      </c>
      <c r="AH66" s="13">
        <v>2</v>
      </c>
      <c r="AI66" s="14">
        <v>2</v>
      </c>
      <c r="AJ66" s="11">
        <v>13</v>
      </c>
      <c r="AK66" s="12">
        <v>1</v>
      </c>
      <c r="AL66" s="13">
        <v>2</v>
      </c>
      <c r="AM66" s="13">
        <v>2</v>
      </c>
      <c r="AN66" s="14">
        <v>1</v>
      </c>
      <c r="AO66" s="11">
        <v>13</v>
      </c>
      <c r="AP66" s="12"/>
      <c r="AQ66" s="13"/>
      <c r="AR66" s="13"/>
      <c r="AS66" s="14"/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3</v>
      </c>
      <c r="D67" s="13">
        <v>1</v>
      </c>
      <c r="E67" s="14">
        <v>1</v>
      </c>
      <c r="F67" s="11">
        <v>14</v>
      </c>
      <c r="G67" s="12">
        <v>1</v>
      </c>
      <c r="H67" s="13">
        <v>2</v>
      </c>
      <c r="I67" s="13">
        <v>1</v>
      </c>
      <c r="J67" s="14">
        <v>1</v>
      </c>
      <c r="K67" s="11">
        <v>14</v>
      </c>
      <c r="L67" s="12">
        <v>1</v>
      </c>
      <c r="M67" s="13">
        <v>1</v>
      </c>
      <c r="N67" s="13">
        <v>2</v>
      </c>
      <c r="O67" s="14">
        <v>1</v>
      </c>
      <c r="P67" s="11">
        <v>14</v>
      </c>
      <c r="Q67" s="12">
        <v>1</v>
      </c>
      <c r="R67" s="13">
        <v>1</v>
      </c>
      <c r="S67" s="13">
        <v>1</v>
      </c>
      <c r="T67" s="14">
        <v>1</v>
      </c>
      <c r="U67" s="11">
        <v>14</v>
      </c>
      <c r="V67" s="12">
        <v>2</v>
      </c>
      <c r="W67" s="13">
        <v>1</v>
      </c>
      <c r="X67" s="13">
        <v>1</v>
      </c>
      <c r="Y67" s="14">
        <v>1</v>
      </c>
      <c r="Z67" s="11">
        <v>14</v>
      </c>
      <c r="AA67" s="12">
        <v>2</v>
      </c>
      <c r="AB67" s="13">
        <v>3</v>
      </c>
      <c r="AC67" s="13">
        <v>1</v>
      </c>
      <c r="AD67" s="14">
        <v>2</v>
      </c>
      <c r="AE67" s="11">
        <v>14</v>
      </c>
      <c r="AF67" s="12">
        <v>2</v>
      </c>
      <c r="AG67" s="13">
        <v>1</v>
      </c>
      <c r="AH67" s="13">
        <v>4</v>
      </c>
      <c r="AI67" s="14">
        <v>1</v>
      </c>
      <c r="AJ67" s="11">
        <v>14</v>
      </c>
      <c r="AK67" s="12">
        <v>2</v>
      </c>
      <c r="AL67" s="13">
        <v>1</v>
      </c>
      <c r="AM67" s="13">
        <v>1</v>
      </c>
      <c r="AN67" s="14">
        <v>1</v>
      </c>
      <c r="AO67" s="11">
        <v>14</v>
      </c>
      <c r="AP67" s="12"/>
      <c r="AQ67" s="13"/>
      <c r="AR67" s="13"/>
      <c r="AS67" s="14"/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1</v>
      </c>
      <c r="C68" s="13">
        <v>1</v>
      </c>
      <c r="D68" s="13">
        <v>1</v>
      </c>
      <c r="E68" s="14">
        <v>1</v>
      </c>
      <c r="F68" s="11">
        <v>15</v>
      </c>
      <c r="G68" s="12">
        <v>1</v>
      </c>
      <c r="H68" s="13">
        <v>2</v>
      </c>
      <c r="I68" s="13">
        <v>1</v>
      </c>
      <c r="J68" s="14">
        <v>2</v>
      </c>
      <c r="K68" s="11">
        <v>15</v>
      </c>
      <c r="L68" s="12">
        <v>2</v>
      </c>
      <c r="M68" s="13">
        <v>1</v>
      </c>
      <c r="N68" s="13">
        <v>1</v>
      </c>
      <c r="O68" s="14">
        <v>1</v>
      </c>
      <c r="P68" s="11">
        <v>15</v>
      </c>
      <c r="Q68" s="12">
        <v>1</v>
      </c>
      <c r="R68" s="13">
        <v>2</v>
      </c>
      <c r="S68" s="13">
        <v>1</v>
      </c>
      <c r="T68" s="14">
        <v>1</v>
      </c>
      <c r="U68" s="11">
        <v>15</v>
      </c>
      <c r="V68" s="12">
        <v>1</v>
      </c>
      <c r="W68" s="13">
        <v>1</v>
      </c>
      <c r="X68" s="13">
        <v>1</v>
      </c>
      <c r="Y68" s="14">
        <v>1</v>
      </c>
      <c r="Z68" s="11">
        <v>15</v>
      </c>
      <c r="AA68" s="12">
        <v>1</v>
      </c>
      <c r="AB68" s="13">
        <v>2</v>
      </c>
      <c r="AC68" s="13">
        <v>2</v>
      </c>
      <c r="AD68" s="14">
        <v>1</v>
      </c>
      <c r="AE68" s="11">
        <v>15</v>
      </c>
      <c r="AF68" s="12">
        <v>2</v>
      </c>
      <c r="AG68" s="13">
        <v>1</v>
      </c>
      <c r="AH68" s="13">
        <v>1</v>
      </c>
      <c r="AI68" s="14">
        <v>1</v>
      </c>
      <c r="AJ68" s="11">
        <v>15</v>
      </c>
      <c r="AK68" s="12">
        <v>1</v>
      </c>
      <c r="AL68" s="13">
        <v>1</v>
      </c>
      <c r="AM68" s="13">
        <v>1</v>
      </c>
      <c r="AN68" s="14">
        <v>2</v>
      </c>
      <c r="AO68" s="11">
        <v>15</v>
      </c>
      <c r="AP68" s="12"/>
      <c r="AQ68" s="13"/>
      <c r="AR68" s="13"/>
      <c r="AS68" s="14"/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1</v>
      </c>
      <c r="C69" s="13">
        <v>1</v>
      </c>
      <c r="D69" s="13">
        <v>1</v>
      </c>
      <c r="E69" s="14">
        <v>1</v>
      </c>
      <c r="F69" s="11">
        <v>16</v>
      </c>
      <c r="G69" s="12">
        <v>1</v>
      </c>
      <c r="H69" s="13">
        <v>1</v>
      </c>
      <c r="I69" s="13">
        <v>1</v>
      </c>
      <c r="J69" s="14">
        <v>1</v>
      </c>
      <c r="K69" s="11">
        <v>16</v>
      </c>
      <c r="L69" s="12">
        <v>1</v>
      </c>
      <c r="M69" s="13">
        <v>1</v>
      </c>
      <c r="N69" s="13">
        <v>1</v>
      </c>
      <c r="O69" s="14">
        <v>1</v>
      </c>
      <c r="P69" s="11">
        <v>16</v>
      </c>
      <c r="Q69" s="12">
        <v>1</v>
      </c>
      <c r="R69" s="13">
        <v>1</v>
      </c>
      <c r="S69" s="13">
        <v>1</v>
      </c>
      <c r="T69" s="14">
        <v>1</v>
      </c>
      <c r="U69" s="11">
        <v>16</v>
      </c>
      <c r="V69" s="12">
        <v>1</v>
      </c>
      <c r="W69" s="13">
        <v>3</v>
      </c>
      <c r="X69" s="13">
        <v>1</v>
      </c>
      <c r="Y69" s="14">
        <v>4</v>
      </c>
      <c r="Z69" s="11">
        <v>16</v>
      </c>
      <c r="AA69" s="12">
        <v>1</v>
      </c>
      <c r="AB69" s="13">
        <v>1</v>
      </c>
      <c r="AC69" s="13">
        <v>1</v>
      </c>
      <c r="AD69" s="14">
        <v>1</v>
      </c>
      <c r="AE69" s="11">
        <v>16</v>
      </c>
      <c r="AF69" s="12">
        <v>1</v>
      </c>
      <c r="AG69" s="13">
        <v>1</v>
      </c>
      <c r="AH69" s="13">
        <v>1</v>
      </c>
      <c r="AI69" s="14">
        <v>1</v>
      </c>
      <c r="AJ69" s="11">
        <v>16</v>
      </c>
      <c r="AK69" s="12">
        <v>1</v>
      </c>
      <c r="AL69" s="13">
        <v>1</v>
      </c>
      <c r="AM69" s="13">
        <v>1</v>
      </c>
      <c r="AN69" s="14">
        <v>2</v>
      </c>
      <c r="AO69" s="11">
        <v>16</v>
      </c>
      <c r="AP69" s="12"/>
      <c r="AQ69" s="13"/>
      <c r="AR69" s="13"/>
      <c r="AS69" s="14"/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2</v>
      </c>
      <c r="C70" s="13">
        <v>1</v>
      </c>
      <c r="D70" s="13">
        <v>1</v>
      </c>
      <c r="E70" s="14">
        <v>1</v>
      </c>
      <c r="F70" s="11">
        <v>17</v>
      </c>
      <c r="G70" s="12">
        <v>1</v>
      </c>
      <c r="H70" s="13">
        <v>1</v>
      </c>
      <c r="I70" s="13">
        <v>1</v>
      </c>
      <c r="J70" s="14">
        <v>1</v>
      </c>
      <c r="K70" s="11">
        <v>17</v>
      </c>
      <c r="L70" s="12">
        <v>1</v>
      </c>
      <c r="M70" s="13">
        <v>1</v>
      </c>
      <c r="N70" s="13">
        <v>2</v>
      </c>
      <c r="O70" s="14">
        <v>1</v>
      </c>
      <c r="P70" s="11">
        <v>17</v>
      </c>
      <c r="Q70" s="12">
        <v>2</v>
      </c>
      <c r="R70" s="13">
        <v>2</v>
      </c>
      <c r="S70" s="13">
        <v>2</v>
      </c>
      <c r="T70" s="14">
        <v>1</v>
      </c>
      <c r="U70" s="11">
        <v>17</v>
      </c>
      <c r="V70" s="12">
        <v>2</v>
      </c>
      <c r="W70" s="13">
        <v>1</v>
      </c>
      <c r="X70" s="13">
        <v>1</v>
      </c>
      <c r="Y70" s="14">
        <v>1</v>
      </c>
      <c r="Z70" s="11">
        <v>17</v>
      </c>
      <c r="AA70" s="12">
        <v>1</v>
      </c>
      <c r="AB70" s="13">
        <v>1</v>
      </c>
      <c r="AC70" s="13">
        <v>2</v>
      </c>
      <c r="AD70" s="14">
        <v>1</v>
      </c>
      <c r="AE70" s="11">
        <v>17</v>
      </c>
      <c r="AF70" s="12">
        <v>2</v>
      </c>
      <c r="AG70" s="13">
        <v>2</v>
      </c>
      <c r="AH70" s="13">
        <v>1</v>
      </c>
      <c r="AI70" s="14">
        <v>2</v>
      </c>
      <c r="AJ70" s="11">
        <v>17</v>
      </c>
      <c r="AK70" s="12">
        <v>1</v>
      </c>
      <c r="AL70" s="13">
        <v>1</v>
      </c>
      <c r="AM70" s="13">
        <v>1</v>
      </c>
      <c r="AN70" s="14">
        <v>1</v>
      </c>
      <c r="AO70" s="11">
        <v>17</v>
      </c>
      <c r="AP70" s="12"/>
      <c r="AQ70" s="13"/>
      <c r="AR70" s="13"/>
      <c r="AS70" s="14"/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1</v>
      </c>
      <c r="C71" s="17">
        <v>1</v>
      </c>
      <c r="D71" s="17">
        <v>1</v>
      </c>
      <c r="E71" s="18">
        <v>2</v>
      </c>
      <c r="F71" s="15">
        <v>18</v>
      </c>
      <c r="G71" s="16">
        <v>2</v>
      </c>
      <c r="H71" s="17">
        <v>1</v>
      </c>
      <c r="I71" s="17">
        <v>2</v>
      </c>
      <c r="J71" s="18">
        <v>2</v>
      </c>
      <c r="K71" s="15">
        <v>18</v>
      </c>
      <c r="L71" s="16">
        <v>2</v>
      </c>
      <c r="M71" s="17">
        <v>2</v>
      </c>
      <c r="N71" s="17">
        <v>1</v>
      </c>
      <c r="O71" s="18">
        <v>1</v>
      </c>
      <c r="P71" s="15">
        <v>18</v>
      </c>
      <c r="Q71" s="16">
        <v>1</v>
      </c>
      <c r="R71" s="17">
        <v>2</v>
      </c>
      <c r="S71" s="17">
        <v>2</v>
      </c>
      <c r="T71" s="18">
        <v>2</v>
      </c>
      <c r="U71" s="15">
        <v>18</v>
      </c>
      <c r="V71" s="16">
        <v>2</v>
      </c>
      <c r="W71" s="17">
        <v>1</v>
      </c>
      <c r="X71" s="17">
        <v>4</v>
      </c>
      <c r="Y71" s="18">
        <v>2</v>
      </c>
      <c r="Z71" s="15">
        <v>18</v>
      </c>
      <c r="AA71" s="16">
        <v>2</v>
      </c>
      <c r="AB71" s="17">
        <v>2</v>
      </c>
      <c r="AC71" s="17">
        <v>1</v>
      </c>
      <c r="AD71" s="18">
        <v>1</v>
      </c>
      <c r="AE71" s="15">
        <v>18</v>
      </c>
      <c r="AF71" s="16">
        <v>2</v>
      </c>
      <c r="AG71" s="17">
        <v>1</v>
      </c>
      <c r="AH71" s="17">
        <v>2</v>
      </c>
      <c r="AI71" s="18">
        <v>1</v>
      </c>
      <c r="AJ71" s="15">
        <v>18</v>
      </c>
      <c r="AK71" s="16">
        <v>1</v>
      </c>
      <c r="AL71" s="17">
        <v>2</v>
      </c>
      <c r="AM71" s="17">
        <v>2</v>
      </c>
      <c r="AN71" s="18">
        <v>2</v>
      </c>
      <c r="AO71" s="15">
        <v>18</v>
      </c>
      <c r="AP71" s="16"/>
      <c r="AQ71" s="17"/>
      <c r="AR71" s="17"/>
      <c r="AS71" s="18"/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31</v>
      </c>
      <c r="B72" s="19">
        <f>SUM(B54:B71)</f>
        <v>30</v>
      </c>
      <c r="C72" s="20">
        <f>SUM(C54:C71)</f>
        <v>30</v>
      </c>
      <c r="D72" s="20">
        <f>SUM(D54:D71)</f>
        <v>21</v>
      </c>
      <c r="E72" s="21">
        <f>SUM(E54:E71)</f>
        <v>24</v>
      </c>
      <c r="F72" s="3" t="s">
        <v>31</v>
      </c>
      <c r="G72" s="19">
        <f>SUM(G54:G71)</f>
        <v>26</v>
      </c>
      <c r="H72" s="20">
        <f>SUM(H54:H71)</f>
        <v>23</v>
      </c>
      <c r="I72" s="20">
        <f>SUM(I54:I71)</f>
        <v>26</v>
      </c>
      <c r="J72" s="21">
        <f>SUM(J54:J71)</f>
        <v>27</v>
      </c>
      <c r="K72" s="3" t="s">
        <v>31</v>
      </c>
      <c r="L72" s="19">
        <f>SUM(L54:L71)</f>
        <v>31</v>
      </c>
      <c r="M72" s="20">
        <f>SUM(M54:M71)</f>
        <v>22</v>
      </c>
      <c r="N72" s="20">
        <f>SUM(N54:N71)</f>
        <v>29</v>
      </c>
      <c r="O72" s="21">
        <f>SUM(O54:O71)</f>
        <v>28</v>
      </c>
      <c r="P72" s="3" t="s">
        <v>31</v>
      </c>
      <c r="Q72" s="19">
        <f>SUM(Q54:Q71)</f>
        <v>26</v>
      </c>
      <c r="R72" s="20">
        <f>SUM(R54:R71)</f>
        <v>28</v>
      </c>
      <c r="S72" s="20">
        <f>SUM(S54:S71)</f>
        <v>24</v>
      </c>
      <c r="T72" s="21">
        <f>SUM(T54:T71)</f>
        <v>26</v>
      </c>
      <c r="U72" s="3" t="s">
        <v>31</v>
      </c>
      <c r="V72" s="19">
        <f>SUM(V54:V71)</f>
        <v>28</v>
      </c>
      <c r="W72" s="20">
        <f>SUM(W54:W71)</f>
        <v>27</v>
      </c>
      <c r="X72" s="20">
        <f>SUM(X54:X71)</f>
        <v>25</v>
      </c>
      <c r="Y72" s="21">
        <f>SUM(Y54:Y71)</f>
        <v>31</v>
      </c>
      <c r="Z72" s="3" t="s">
        <v>31</v>
      </c>
      <c r="AA72" s="19">
        <f>SUM(AA54:AA71)</f>
        <v>27</v>
      </c>
      <c r="AB72" s="20">
        <f>SUM(AB54:AB71)</f>
        <v>27</v>
      </c>
      <c r="AC72" s="20">
        <f>SUM(AC54:AC71)</f>
        <v>27</v>
      </c>
      <c r="AD72" s="21">
        <f>SUM(AD54:AD71)</f>
        <v>21</v>
      </c>
      <c r="AE72" s="3" t="s">
        <v>31</v>
      </c>
      <c r="AF72" s="19">
        <f>SUM(AF54:AF71)</f>
        <v>30</v>
      </c>
      <c r="AG72" s="20">
        <f>SUM(AG54:AG71)</f>
        <v>27</v>
      </c>
      <c r="AH72" s="20">
        <f>SUM(AH54:AH71)</f>
        <v>28</v>
      </c>
      <c r="AI72" s="21">
        <f>SUM(AI54:AI71)</f>
        <v>26</v>
      </c>
      <c r="AJ72" s="3" t="s">
        <v>31</v>
      </c>
      <c r="AK72" s="19">
        <f>SUM(AK54:AK71)</f>
        <v>21</v>
      </c>
      <c r="AL72" s="20">
        <f>SUM(AL54:AL71)</f>
        <v>28</v>
      </c>
      <c r="AM72" s="20">
        <f>SUM(AM54:AM71)</f>
        <v>28</v>
      </c>
      <c r="AN72" s="21">
        <f>SUM(AN54:AN71)</f>
        <v>31</v>
      </c>
      <c r="AO72" s="3" t="s">
        <v>31</v>
      </c>
      <c r="AP72" s="19">
        <f>SUM(AP54:AP71)</f>
        <v>0</v>
      </c>
      <c r="AQ72" s="20">
        <f>SUM(AQ54:AQ71)</f>
        <v>0</v>
      </c>
      <c r="AR72" s="20">
        <f>SUM(AR54:AR71)</f>
        <v>0</v>
      </c>
      <c r="AS72" s="21">
        <f>SUM(AS54:AS71)</f>
        <v>0</v>
      </c>
      <c r="AT72" s="3" t="s">
        <v>31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31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31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31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31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31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31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31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105</v>
      </c>
      <c r="F73" s="2"/>
      <c r="G73" s="2"/>
      <c r="H73" s="2"/>
      <c r="I73" s="2"/>
      <c r="J73" s="22">
        <f>SUM(G72:J72)</f>
        <v>102</v>
      </c>
      <c r="K73" s="2"/>
      <c r="L73" s="2"/>
      <c r="M73" s="2"/>
      <c r="N73" s="2"/>
      <c r="O73" s="22">
        <f>SUM(L72:O72)</f>
        <v>110</v>
      </c>
      <c r="P73" s="2"/>
      <c r="Q73" s="2"/>
      <c r="R73" s="2"/>
      <c r="S73" s="2"/>
      <c r="T73" s="22">
        <f>SUM(Q72:T72)</f>
        <v>104</v>
      </c>
      <c r="U73" s="2"/>
      <c r="V73" s="2"/>
      <c r="W73" s="2"/>
      <c r="X73" s="2"/>
      <c r="Y73" s="22">
        <f>SUM(V72:Y72)</f>
        <v>111</v>
      </c>
      <c r="Z73" s="2"/>
      <c r="AA73" s="2"/>
      <c r="AB73" s="2"/>
      <c r="AC73" s="2"/>
      <c r="AD73" s="22">
        <f>SUM(AA72:AD72)</f>
        <v>102</v>
      </c>
      <c r="AE73" s="2"/>
      <c r="AF73" s="2"/>
      <c r="AG73" s="2"/>
      <c r="AH73" s="2"/>
      <c r="AI73" s="22">
        <f>SUM(AF72:AI72)</f>
        <v>111</v>
      </c>
      <c r="AJ73" s="2"/>
      <c r="AK73" s="2"/>
      <c r="AL73" s="2"/>
      <c r="AM73" s="2"/>
      <c r="AN73" s="22">
        <f>SUM(AK72:AN72)</f>
        <v>108</v>
      </c>
      <c r="AO73" s="2"/>
      <c r="AP73" s="2"/>
      <c r="AQ73" s="2"/>
      <c r="AR73" s="2"/>
      <c r="AS73" s="22">
        <f>SUM(AP72:AS72)</f>
        <v>0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109</v>
      </c>
      <c r="B76" s="2" t="s">
        <v>22</v>
      </c>
      <c r="C76" s="2"/>
      <c r="D76" s="2"/>
      <c r="E76" s="2"/>
      <c r="F76" s="2"/>
      <c r="G76" s="2" t="s">
        <v>23</v>
      </c>
      <c r="H76" s="2"/>
      <c r="I76" s="2"/>
      <c r="J76" s="2"/>
      <c r="K76" s="2"/>
      <c r="L76" s="2" t="s">
        <v>24</v>
      </c>
      <c r="M76" s="2"/>
      <c r="N76" s="2"/>
      <c r="O76" s="2"/>
      <c r="P76" s="2"/>
      <c r="Q76" s="2" t="s">
        <v>25</v>
      </c>
      <c r="R76" s="2"/>
      <c r="S76" s="2"/>
      <c r="T76" s="2"/>
      <c r="U76" s="2"/>
      <c r="V76" s="2" t="s">
        <v>26</v>
      </c>
      <c r="W76" s="2"/>
      <c r="X76" s="2"/>
      <c r="Y76" s="2"/>
      <c r="Z76" s="2"/>
      <c r="AA76" s="2" t="s">
        <v>27</v>
      </c>
      <c r="AB76" s="2"/>
      <c r="AC76" s="2"/>
      <c r="AD76" s="2"/>
      <c r="AE76" s="2"/>
      <c r="AF76" s="2" t="s">
        <v>28</v>
      </c>
      <c r="AG76" s="2"/>
      <c r="AH76" s="2"/>
      <c r="AI76" s="2"/>
      <c r="AJ76" s="2"/>
      <c r="AK76" s="2" t="s">
        <v>65</v>
      </c>
      <c r="AL76" s="2"/>
      <c r="AM76" s="2"/>
      <c r="AN76" s="2"/>
      <c r="AO76" s="2"/>
      <c r="AP76" s="2" t="s">
        <v>66</v>
      </c>
      <c r="AQ76" s="2"/>
      <c r="AR76" s="2"/>
      <c r="AS76" s="2"/>
      <c r="AT76" s="2"/>
      <c r="AU76" s="2" t="s">
        <v>67</v>
      </c>
      <c r="AV76" s="2"/>
      <c r="AW76" s="2"/>
      <c r="AX76" s="2"/>
      <c r="AY76" s="2"/>
      <c r="AZ76" s="2" t="s">
        <v>68</v>
      </c>
      <c r="BA76" s="2"/>
      <c r="BB76" s="2"/>
      <c r="BC76" s="2"/>
      <c r="BD76" s="2"/>
      <c r="BE76" s="2" t="s">
        <v>69</v>
      </c>
      <c r="BF76" s="2"/>
      <c r="BG76" s="2"/>
      <c r="BH76" s="2"/>
      <c r="BI76" s="2"/>
      <c r="BJ76" s="2" t="s">
        <v>70</v>
      </c>
      <c r="BK76" s="2"/>
      <c r="BL76" s="2"/>
      <c r="BM76" s="2"/>
      <c r="BN76" s="2"/>
      <c r="BO76" s="2" t="s">
        <v>71</v>
      </c>
      <c r="BP76" s="2"/>
      <c r="BQ76" s="2"/>
      <c r="BR76" s="2"/>
      <c r="BS76" s="2"/>
      <c r="BT76" s="2" t="s">
        <v>72</v>
      </c>
      <c r="BU76" s="2"/>
      <c r="BV76" s="2"/>
      <c r="BW76" s="2"/>
      <c r="BX76" s="2"/>
      <c r="BY76" s="2" t="s">
        <v>73</v>
      </c>
      <c r="BZ76" s="2"/>
      <c r="CA76" s="2"/>
      <c r="CB76" s="2"/>
      <c r="CC76" s="2"/>
      <c r="CD76" s="2" t="s">
        <v>74</v>
      </c>
      <c r="CE76" s="2"/>
      <c r="CF76" s="2"/>
      <c r="CG76" s="2"/>
    </row>
    <row r="77" spans="1:85" ht="13.5" thickBot="1">
      <c r="A77" s="2" t="s">
        <v>110</v>
      </c>
      <c r="B77" s="2" t="str">
        <f>Auswertung_BS!C59</f>
        <v>Vollner, Horst</v>
      </c>
      <c r="C77" s="2"/>
      <c r="D77" s="2"/>
      <c r="E77" s="2"/>
      <c r="F77" s="2"/>
      <c r="G77" s="2" t="str">
        <f>Auswertung_BS!C60</f>
        <v>Wickel, Frank</v>
      </c>
      <c r="H77" s="2"/>
      <c r="I77" s="2"/>
      <c r="J77" s="2"/>
      <c r="K77" s="2"/>
      <c r="L77" s="2" t="str">
        <f>Auswertung_BS!C61</f>
        <v>Paffrath, Siegfried</v>
      </c>
      <c r="M77" s="2"/>
      <c r="N77" s="2"/>
      <c r="O77" s="2"/>
      <c r="P77" s="2"/>
      <c r="Q77" s="2" t="str">
        <f>Auswertung_BS!C62</f>
        <v>Neumann, Bärbel</v>
      </c>
      <c r="R77" s="2"/>
      <c r="S77" s="2"/>
      <c r="T77" s="2"/>
      <c r="U77" s="2"/>
      <c r="V77" s="2" t="str">
        <f>Auswertung_BS!C63</f>
        <v>Wickel-Paffrath, Melanie</v>
      </c>
      <c r="W77" s="2"/>
      <c r="X77" s="2"/>
      <c r="Y77" s="2"/>
      <c r="Z77" s="2"/>
      <c r="AA77" s="2" t="str">
        <f>Auswertung_BS!C64</f>
        <v>Schröder, Klaus</v>
      </c>
      <c r="AB77" s="2"/>
      <c r="AC77" s="2"/>
      <c r="AD77" s="2"/>
      <c r="AE77" s="2"/>
      <c r="AF77" s="2" t="str">
        <f>Auswertung_BS!C66</f>
        <v>Becker, Daniela</v>
      </c>
      <c r="AG77" s="2"/>
      <c r="AH77" s="2"/>
      <c r="AI77" s="2"/>
      <c r="AJ77" s="2"/>
      <c r="AK77" s="2" t="str">
        <f>Auswertung_BS!C67</f>
        <v>Scheliga, Danny</v>
      </c>
      <c r="AL77" s="2"/>
      <c r="AM77" s="2"/>
      <c r="AN77" s="2"/>
      <c r="AO77" s="2"/>
      <c r="AP77" s="2">
        <f>Auswertung_BS!C68</f>
        <v>0</v>
      </c>
      <c r="AQ77" s="2"/>
      <c r="AR77" s="2"/>
      <c r="AS77" s="2"/>
      <c r="AT77" s="2"/>
      <c r="AU77" s="2">
        <f>Auswertung_BS!C69</f>
        <v>0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30</v>
      </c>
      <c r="B78" s="4">
        <v>1</v>
      </c>
      <c r="C78" s="5">
        <v>2</v>
      </c>
      <c r="D78" s="5">
        <v>3</v>
      </c>
      <c r="E78" s="6">
        <v>4</v>
      </c>
      <c r="F78" s="3" t="s">
        <v>30</v>
      </c>
      <c r="G78" s="4">
        <v>1</v>
      </c>
      <c r="H78" s="5">
        <v>2</v>
      </c>
      <c r="I78" s="5">
        <v>3</v>
      </c>
      <c r="J78" s="6">
        <v>4</v>
      </c>
      <c r="K78" s="3" t="s">
        <v>30</v>
      </c>
      <c r="L78" s="4">
        <v>1</v>
      </c>
      <c r="M78" s="5">
        <v>2</v>
      </c>
      <c r="N78" s="5">
        <v>3</v>
      </c>
      <c r="O78" s="6">
        <v>4</v>
      </c>
      <c r="P78" s="3" t="s">
        <v>30</v>
      </c>
      <c r="Q78" s="4">
        <v>1</v>
      </c>
      <c r="R78" s="5">
        <v>2</v>
      </c>
      <c r="S78" s="5">
        <v>3</v>
      </c>
      <c r="T78" s="6">
        <v>4</v>
      </c>
      <c r="U78" s="3" t="s">
        <v>30</v>
      </c>
      <c r="V78" s="4">
        <v>1</v>
      </c>
      <c r="W78" s="5">
        <v>2</v>
      </c>
      <c r="X78" s="5">
        <v>3</v>
      </c>
      <c r="Y78" s="6">
        <v>4</v>
      </c>
      <c r="Z78" s="3" t="s">
        <v>30</v>
      </c>
      <c r="AA78" s="4">
        <v>1</v>
      </c>
      <c r="AB78" s="5">
        <v>2</v>
      </c>
      <c r="AC78" s="5">
        <v>3</v>
      </c>
      <c r="AD78" s="6">
        <v>4</v>
      </c>
      <c r="AE78" s="3" t="s">
        <v>30</v>
      </c>
      <c r="AF78" s="4">
        <v>1</v>
      </c>
      <c r="AG78" s="5">
        <v>2</v>
      </c>
      <c r="AH78" s="5">
        <v>3</v>
      </c>
      <c r="AI78" s="6">
        <v>4</v>
      </c>
      <c r="AJ78" s="3" t="s">
        <v>30</v>
      </c>
      <c r="AK78" s="4">
        <v>1</v>
      </c>
      <c r="AL78" s="5">
        <v>2</v>
      </c>
      <c r="AM78" s="5">
        <v>3</v>
      </c>
      <c r="AN78" s="6">
        <v>4</v>
      </c>
      <c r="AO78" s="3" t="s">
        <v>30</v>
      </c>
      <c r="AP78" s="4">
        <v>1</v>
      </c>
      <c r="AQ78" s="5">
        <v>2</v>
      </c>
      <c r="AR78" s="5">
        <v>3</v>
      </c>
      <c r="AS78" s="6">
        <v>4</v>
      </c>
      <c r="AT78" s="3" t="s">
        <v>30</v>
      </c>
      <c r="AU78" s="4">
        <v>1</v>
      </c>
      <c r="AV78" s="5">
        <v>2</v>
      </c>
      <c r="AW78" s="5">
        <v>3</v>
      </c>
      <c r="AX78" s="6">
        <v>4</v>
      </c>
      <c r="AY78" s="3" t="s">
        <v>30</v>
      </c>
      <c r="AZ78" s="4">
        <v>1</v>
      </c>
      <c r="BA78" s="5">
        <v>2</v>
      </c>
      <c r="BB78" s="5">
        <v>3</v>
      </c>
      <c r="BC78" s="6">
        <v>4</v>
      </c>
      <c r="BD78" s="3" t="s">
        <v>30</v>
      </c>
      <c r="BE78" s="4">
        <v>1</v>
      </c>
      <c r="BF78" s="5">
        <v>2</v>
      </c>
      <c r="BG78" s="5">
        <v>3</v>
      </c>
      <c r="BH78" s="6">
        <v>4</v>
      </c>
      <c r="BI78" s="3" t="s">
        <v>30</v>
      </c>
      <c r="BJ78" s="4">
        <v>1</v>
      </c>
      <c r="BK78" s="5">
        <v>2</v>
      </c>
      <c r="BL78" s="5">
        <v>3</v>
      </c>
      <c r="BM78" s="6">
        <v>4</v>
      </c>
      <c r="BN78" s="3" t="s">
        <v>30</v>
      </c>
      <c r="BO78" s="4">
        <v>1</v>
      </c>
      <c r="BP78" s="5">
        <v>2</v>
      </c>
      <c r="BQ78" s="5">
        <v>3</v>
      </c>
      <c r="BR78" s="6">
        <v>4</v>
      </c>
      <c r="BS78" s="3" t="s">
        <v>30</v>
      </c>
      <c r="BT78" s="4">
        <v>1</v>
      </c>
      <c r="BU78" s="5">
        <v>2</v>
      </c>
      <c r="BV78" s="5">
        <v>3</v>
      </c>
      <c r="BW78" s="6">
        <v>4</v>
      </c>
      <c r="BX78" s="3" t="s">
        <v>30</v>
      </c>
      <c r="BY78" s="4">
        <v>1</v>
      </c>
      <c r="BZ78" s="5">
        <v>2</v>
      </c>
      <c r="CA78" s="5">
        <v>3</v>
      </c>
      <c r="CB78" s="6">
        <v>4</v>
      </c>
      <c r="CC78" s="3" t="s">
        <v>30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1</v>
      </c>
      <c r="C79" s="9">
        <v>1</v>
      </c>
      <c r="D79" s="9">
        <v>1</v>
      </c>
      <c r="E79" s="10">
        <v>1</v>
      </c>
      <c r="F79" s="7">
        <v>1</v>
      </c>
      <c r="G79" s="8">
        <v>1</v>
      </c>
      <c r="H79" s="9">
        <v>1</v>
      </c>
      <c r="I79" s="9">
        <v>1</v>
      </c>
      <c r="J79" s="10">
        <v>1</v>
      </c>
      <c r="K79" s="7">
        <v>1</v>
      </c>
      <c r="L79" s="8">
        <v>1</v>
      </c>
      <c r="M79" s="9">
        <v>1</v>
      </c>
      <c r="N79" s="9">
        <v>1</v>
      </c>
      <c r="O79" s="10">
        <v>1</v>
      </c>
      <c r="P79" s="7">
        <v>1</v>
      </c>
      <c r="Q79" s="8">
        <v>1</v>
      </c>
      <c r="R79" s="9">
        <v>1</v>
      </c>
      <c r="S79" s="9">
        <v>1</v>
      </c>
      <c r="T79" s="10">
        <v>1</v>
      </c>
      <c r="U79" s="7">
        <v>1</v>
      </c>
      <c r="V79" s="8">
        <v>1</v>
      </c>
      <c r="W79" s="9">
        <v>1</v>
      </c>
      <c r="X79" s="9">
        <v>2</v>
      </c>
      <c r="Y79" s="10">
        <v>1</v>
      </c>
      <c r="Z79" s="7">
        <v>1</v>
      </c>
      <c r="AA79" s="8">
        <v>1</v>
      </c>
      <c r="AB79" s="9">
        <v>1</v>
      </c>
      <c r="AC79" s="9">
        <v>1</v>
      </c>
      <c r="AD79" s="10">
        <v>1</v>
      </c>
      <c r="AE79" s="7">
        <v>1</v>
      </c>
      <c r="AF79" s="8">
        <v>1</v>
      </c>
      <c r="AG79" s="9">
        <v>1</v>
      </c>
      <c r="AH79" s="9">
        <v>1</v>
      </c>
      <c r="AI79" s="10">
        <v>1</v>
      </c>
      <c r="AJ79" s="7">
        <v>1</v>
      </c>
      <c r="AK79" s="8">
        <v>1</v>
      </c>
      <c r="AL79" s="9">
        <v>2</v>
      </c>
      <c r="AM79" s="9">
        <v>1</v>
      </c>
      <c r="AN79" s="10">
        <v>1</v>
      </c>
      <c r="AO79" s="7">
        <v>1</v>
      </c>
      <c r="AP79" s="8"/>
      <c r="AQ79" s="9"/>
      <c r="AR79" s="9"/>
      <c r="AS79" s="10"/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1</v>
      </c>
      <c r="C80" s="13">
        <v>1</v>
      </c>
      <c r="D80" s="13">
        <v>1</v>
      </c>
      <c r="E80" s="14">
        <v>1</v>
      </c>
      <c r="F80" s="11">
        <v>2</v>
      </c>
      <c r="G80" s="12">
        <v>1</v>
      </c>
      <c r="H80" s="13">
        <v>1</v>
      </c>
      <c r="I80" s="13">
        <v>1</v>
      </c>
      <c r="J80" s="14">
        <v>1</v>
      </c>
      <c r="K80" s="11">
        <v>2</v>
      </c>
      <c r="L80" s="12">
        <v>1</v>
      </c>
      <c r="M80" s="13">
        <v>1</v>
      </c>
      <c r="N80" s="13">
        <v>1</v>
      </c>
      <c r="O80" s="14">
        <v>1</v>
      </c>
      <c r="P80" s="11">
        <v>2</v>
      </c>
      <c r="Q80" s="12">
        <v>1</v>
      </c>
      <c r="R80" s="13">
        <v>1</v>
      </c>
      <c r="S80" s="13">
        <v>1</v>
      </c>
      <c r="T80" s="14">
        <v>2</v>
      </c>
      <c r="U80" s="11">
        <v>2</v>
      </c>
      <c r="V80" s="12">
        <v>1</v>
      </c>
      <c r="W80" s="13">
        <v>1</v>
      </c>
      <c r="X80" s="13">
        <v>1</v>
      </c>
      <c r="Y80" s="14">
        <v>1</v>
      </c>
      <c r="Z80" s="11">
        <v>2</v>
      </c>
      <c r="AA80" s="12">
        <v>1</v>
      </c>
      <c r="AB80" s="13">
        <v>1</v>
      </c>
      <c r="AC80" s="13">
        <v>1</v>
      </c>
      <c r="AD80" s="14">
        <v>1</v>
      </c>
      <c r="AE80" s="11">
        <v>2</v>
      </c>
      <c r="AF80" s="12">
        <v>1</v>
      </c>
      <c r="AG80" s="13">
        <v>1</v>
      </c>
      <c r="AH80" s="13">
        <v>1</v>
      </c>
      <c r="AI80" s="14">
        <v>2</v>
      </c>
      <c r="AJ80" s="11">
        <v>2</v>
      </c>
      <c r="AK80" s="12">
        <v>1</v>
      </c>
      <c r="AL80" s="13">
        <v>1</v>
      </c>
      <c r="AM80" s="13">
        <v>2</v>
      </c>
      <c r="AN80" s="14">
        <v>2</v>
      </c>
      <c r="AO80" s="11">
        <v>2</v>
      </c>
      <c r="AP80" s="12"/>
      <c r="AQ80" s="13"/>
      <c r="AR80" s="13"/>
      <c r="AS80" s="14"/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2</v>
      </c>
      <c r="C81" s="13">
        <v>2</v>
      </c>
      <c r="D81" s="13">
        <v>2</v>
      </c>
      <c r="E81" s="14">
        <v>2</v>
      </c>
      <c r="F81" s="11">
        <v>3</v>
      </c>
      <c r="G81" s="12">
        <v>2</v>
      </c>
      <c r="H81" s="13">
        <v>1</v>
      </c>
      <c r="I81" s="13">
        <v>2</v>
      </c>
      <c r="J81" s="14">
        <v>1</v>
      </c>
      <c r="K81" s="11">
        <v>3</v>
      </c>
      <c r="L81" s="12">
        <v>2</v>
      </c>
      <c r="M81" s="13">
        <v>2</v>
      </c>
      <c r="N81" s="13">
        <v>2</v>
      </c>
      <c r="O81" s="14">
        <v>2</v>
      </c>
      <c r="P81" s="11">
        <v>3</v>
      </c>
      <c r="Q81" s="12">
        <v>2</v>
      </c>
      <c r="R81" s="13">
        <v>1</v>
      </c>
      <c r="S81" s="13">
        <v>3</v>
      </c>
      <c r="T81" s="14">
        <v>2</v>
      </c>
      <c r="U81" s="11">
        <v>3</v>
      </c>
      <c r="V81" s="12">
        <v>2</v>
      </c>
      <c r="W81" s="13">
        <v>1</v>
      </c>
      <c r="X81" s="13">
        <v>1</v>
      </c>
      <c r="Y81" s="14">
        <v>2</v>
      </c>
      <c r="Z81" s="11">
        <v>3</v>
      </c>
      <c r="AA81" s="12">
        <v>1</v>
      </c>
      <c r="AB81" s="13">
        <v>1</v>
      </c>
      <c r="AC81" s="13">
        <v>1</v>
      </c>
      <c r="AD81" s="14">
        <v>2</v>
      </c>
      <c r="AE81" s="11">
        <v>3</v>
      </c>
      <c r="AF81" s="12">
        <v>1</v>
      </c>
      <c r="AG81" s="13">
        <v>2</v>
      </c>
      <c r="AH81" s="13">
        <v>1</v>
      </c>
      <c r="AI81" s="14">
        <v>2</v>
      </c>
      <c r="AJ81" s="11">
        <v>3</v>
      </c>
      <c r="AK81" s="12">
        <v>2</v>
      </c>
      <c r="AL81" s="13">
        <v>2</v>
      </c>
      <c r="AM81" s="13">
        <v>2</v>
      </c>
      <c r="AN81" s="14">
        <v>2</v>
      </c>
      <c r="AO81" s="11">
        <v>3</v>
      </c>
      <c r="AP81" s="12"/>
      <c r="AQ81" s="13"/>
      <c r="AR81" s="13"/>
      <c r="AS81" s="14"/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1</v>
      </c>
      <c r="C82" s="13">
        <v>1</v>
      </c>
      <c r="D82" s="13">
        <v>1</v>
      </c>
      <c r="E82" s="14">
        <v>1</v>
      </c>
      <c r="F82" s="11">
        <v>4</v>
      </c>
      <c r="G82" s="12">
        <v>1</v>
      </c>
      <c r="H82" s="13">
        <v>1</v>
      </c>
      <c r="I82" s="13">
        <v>1</v>
      </c>
      <c r="J82" s="14">
        <v>1</v>
      </c>
      <c r="K82" s="11">
        <v>4</v>
      </c>
      <c r="L82" s="12">
        <v>1</v>
      </c>
      <c r="M82" s="13">
        <v>2</v>
      </c>
      <c r="N82" s="13">
        <v>2</v>
      </c>
      <c r="O82" s="14">
        <v>1</v>
      </c>
      <c r="P82" s="11">
        <v>4</v>
      </c>
      <c r="Q82" s="12">
        <v>2</v>
      </c>
      <c r="R82" s="13">
        <v>2</v>
      </c>
      <c r="S82" s="13">
        <v>2</v>
      </c>
      <c r="T82" s="14">
        <v>1</v>
      </c>
      <c r="U82" s="11">
        <v>4</v>
      </c>
      <c r="V82" s="12">
        <v>1</v>
      </c>
      <c r="W82" s="13">
        <v>1</v>
      </c>
      <c r="X82" s="13">
        <v>1</v>
      </c>
      <c r="Y82" s="14">
        <v>1</v>
      </c>
      <c r="Z82" s="11">
        <v>4</v>
      </c>
      <c r="AA82" s="12">
        <v>1</v>
      </c>
      <c r="AB82" s="13">
        <v>1</v>
      </c>
      <c r="AC82" s="13">
        <v>1</v>
      </c>
      <c r="AD82" s="14">
        <v>1</v>
      </c>
      <c r="AE82" s="11">
        <v>4</v>
      </c>
      <c r="AF82" s="12">
        <v>1</v>
      </c>
      <c r="AG82" s="13">
        <v>1</v>
      </c>
      <c r="AH82" s="13">
        <v>1</v>
      </c>
      <c r="AI82" s="14">
        <v>1</v>
      </c>
      <c r="AJ82" s="11">
        <v>4</v>
      </c>
      <c r="AK82" s="12">
        <v>1</v>
      </c>
      <c r="AL82" s="13">
        <v>1</v>
      </c>
      <c r="AM82" s="13">
        <v>1</v>
      </c>
      <c r="AN82" s="14">
        <v>1</v>
      </c>
      <c r="AO82" s="11">
        <v>4</v>
      </c>
      <c r="AP82" s="12"/>
      <c r="AQ82" s="13"/>
      <c r="AR82" s="13"/>
      <c r="AS82" s="14"/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1</v>
      </c>
      <c r="C83" s="13">
        <v>3</v>
      </c>
      <c r="D83" s="13">
        <v>1</v>
      </c>
      <c r="E83" s="14">
        <v>2</v>
      </c>
      <c r="F83" s="11">
        <v>5</v>
      </c>
      <c r="G83" s="12">
        <v>1</v>
      </c>
      <c r="H83" s="13">
        <v>2</v>
      </c>
      <c r="I83" s="13">
        <v>2</v>
      </c>
      <c r="J83" s="14">
        <v>1</v>
      </c>
      <c r="K83" s="11">
        <v>5</v>
      </c>
      <c r="L83" s="12">
        <v>1</v>
      </c>
      <c r="M83" s="13">
        <v>2</v>
      </c>
      <c r="N83" s="13">
        <v>1</v>
      </c>
      <c r="O83" s="14">
        <v>1</v>
      </c>
      <c r="P83" s="11">
        <v>5</v>
      </c>
      <c r="Q83" s="12">
        <v>2</v>
      </c>
      <c r="R83" s="13">
        <v>1</v>
      </c>
      <c r="S83" s="13">
        <v>2</v>
      </c>
      <c r="T83" s="14">
        <v>1</v>
      </c>
      <c r="U83" s="11">
        <v>5</v>
      </c>
      <c r="V83" s="12">
        <v>2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1</v>
      </c>
      <c r="AC83" s="13">
        <v>1</v>
      </c>
      <c r="AD83" s="14">
        <v>2</v>
      </c>
      <c r="AE83" s="11">
        <v>5</v>
      </c>
      <c r="AF83" s="12">
        <v>2</v>
      </c>
      <c r="AG83" s="13">
        <v>1</v>
      </c>
      <c r="AH83" s="13">
        <v>2</v>
      </c>
      <c r="AI83" s="14">
        <v>2</v>
      </c>
      <c r="AJ83" s="11">
        <v>5</v>
      </c>
      <c r="AK83" s="12">
        <v>1</v>
      </c>
      <c r="AL83" s="13">
        <v>1</v>
      </c>
      <c r="AM83" s="13">
        <v>1</v>
      </c>
      <c r="AN83" s="14">
        <v>4</v>
      </c>
      <c r="AO83" s="11">
        <v>5</v>
      </c>
      <c r="AP83" s="12"/>
      <c r="AQ83" s="13"/>
      <c r="AR83" s="13"/>
      <c r="AS83" s="14"/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2</v>
      </c>
      <c r="C84" s="13">
        <v>2</v>
      </c>
      <c r="D84" s="13">
        <v>2</v>
      </c>
      <c r="E84" s="14">
        <v>1</v>
      </c>
      <c r="F84" s="11">
        <v>6</v>
      </c>
      <c r="G84" s="12">
        <v>1</v>
      </c>
      <c r="H84" s="13">
        <v>1</v>
      </c>
      <c r="I84" s="13">
        <v>2</v>
      </c>
      <c r="J84" s="14">
        <v>1</v>
      </c>
      <c r="K84" s="11">
        <v>6</v>
      </c>
      <c r="L84" s="12">
        <v>3</v>
      </c>
      <c r="M84" s="13">
        <v>3</v>
      </c>
      <c r="N84" s="13">
        <v>1</v>
      </c>
      <c r="O84" s="14">
        <v>1</v>
      </c>
      <c r="P84" s="11">
        <v>6</v>
      </c>
      <c r="Q84" s="12">
        <v>2</v>
      </c>
      <c r="R84" s="13">
        <v>2</v>
      </c>
      <c r="S84" s="13">
        <v>2</v>
      </c>
      <c r="T84" s="14">
        <v>2</v>
      </c>
      <c r="U84" s="11">
        <v>6</v>
      </c>
      <c r="V84" s="12">
        <v>2</v>
      </c>
      <c r="W84" s="13">
        <v>1</v>
      </c>
      <c r="X84" s="13">
        <v>1</v>
      </c>
      <c r="Y84" s="14">
        <v>1</v>
      </c>
      <c r="Z84" s="11">
        <v>6</v>
      </c>
      <c r="AA84" s="12">
        <v>2</v>
      </c>
      <c r="AB84" s="13">
        <v>1</v>
      </c>
      <c r="AC84" s="13">
        <v>3</v>
      </c>
      <c r="AD84" s="14">
        <v>2</v>
      </c>
      <c r="AE84" s="11">
        <v>6</v>
      </c>
      <c r="AF84" s="12">
        <v>3</v>
      </c>
      <c r="AG84" s="13">
        <v>1</v>
      </c>
      <c r="AH84" s="13">
        <v>1</v>
      </c>
      <c r="AI84" s="14">
        <v>2</v>
      </c>
      <c r="AJ84" s="11">
        <v>6</v>
      </c>
      <c r="AK84" s="12">
        <v>1</v>
      </c>
      <c r="AL84" s="13">
        <v>1</v>
      </c>
      <c r="AM84" s="13">
        <v>2</v>
      </c>
      <c r="AN84" s="14">
        <v>3</v>
      </c>
      <c r="AO84" s="11">
        <v>6</v>
      </c>
      <c r="AP84" s="12"/>
      <c r="AQ84" s="13"/>
      <c r="AR84" s="13"/>
      <c r="AS84" s="14"/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1</v>
      </c>
      <c r="D85" s="13">
        <v>1</v>
      </c>
      <c r="E85" s="14">
        <v>2</v>
      </c>
      <c r="F85" s="11">
        <v>7</v>
      </c>
      <c r="G85" s="12">
        <v>1</v>
      </c>
      <c r="H85" s="13">
        <v>1</v>
      </c>
      <c r="I85" s="13">
        <v>1</v>
      </c>
      <c r="J85" s="14">
        <v>1</v>
      </c>
      <c r="K85" s="11">
        <v>7</v>
      </c>
      <c r="L85" s="12">
        <v>1</v>
      </c>
      <c r="M85" s="13">
        <v>1</v>
      </c>
      <c r="N85" s="13">
        <v>2</v>
      </c>
      <c r="O85" s="14">
        <v>1</v>
      </c>
      <c r="P85" s="11">
        <v>7</v>
      </c>
      <c r="Q85" s="12">
        <v>5</v>
      </c>
      <c r="R85" s="13">
        <v>1</v>
      </c>
      <c r="S85" s="13">
        <v>3</v>
      </c>
      <c r="T85" s="14">
        <v>1</v>
      </c>
      <c r="U85" s="11">
        <v>7</v>
      </c>
      <c r="V85" s="12">
        <v>2</v>
      </c>
      <c r="W85" s="13">
        <v>1</v>
      </c>
      <c r="X85" s="13">
        <v>2</v>
      </c>
      <c r="Y85" s="14">
        <v>1</v>
      </c>
      <c r="Z85" s="11">
        <v>7</v>
      </c>
      <c r="AA85" s="12">
        <v>1</v>
      </c>
      <c r="AB85" s="13">
        <v>1</v>
      </c>
      <c r="AC85" s="13">
        <v>1</v>
      </c>
      <c r="AD85" s="14">
        <v>2</v>
      </c>
      <c r="AE85" s="11">
        <v>7</v>
      </c>
      <c r="AF85" s="12">
        <v>2</v>
      </c>
      <c r="AG85" s="13">
        <v>1</v>
      </c>
      <c r="AH85" s="13">
        <v>1</v>
      </c>
      <c r="AI85" s="14">
        <v>1</v>
      </c>
      <c r="AJ85" s="11">
        <v>7</v>
      </c>
      <c r="AK85" s="12">
        <v>1</v>
      </c>
      <c r="AL85" s="13">
        <v>2</v>
      </c>
      <c r="AM85" s="13">
        <v>1</v>
      </c>
      <c r="AN85" s="14">
        <v>1</v>
      </c>
      <c r="AO85" s="11">
        <v>7</v>
      </c>
      <c r="AP85" s="12"/>
      <c r="AQ85" s="13"/>
      <c r="AR85" s="13"/>
      <c r="AS85" s="14"/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2</v>
      </c>
      <c r="D86" s="13">
        <v>1</v>
      </c>
      <c r="E86" s="14">
        <v>2</v>
      </c>
      <c r="F86" s="11">
        <v>8</v>
      </c>
      <c r="G86" s="12">
        <v>1</v>
      </c>
      <c r="H86" s="13">
        <v>2</v>
      </c>
      <c r="I86" s="13">
        <v>2</v>
      </c>
      <c r="J86" s="14">
        <v>1</v>
      </c>
      <c r="K86" s="11">
        <v>8</v>
      </c>
      <c r="L86" s="12">
        <v>2</v>
      </c>
      <c r="M86" s="13">
        <v>1</v>
      </c>
      <c r="N86" s="13">
        <v>2</v>
      </c>
      <c r="O86" s="14">
        <v>1</v>
      </c>
      <c r="P86" s="11">
        <v>8</v>
      </c>
      <c r="Q86" s="12">
        <v>1</v>
      </c>
      <c r="R86" s="13">
        <v>2</v>
      </c>
      <c r="S86" s="13">
        <v>1</v>
      </c>
      <c r="T86" s="14">
        <v>1</v>
      </c>
      <c r="U86" s="11">
        <v>8</v>
      </c>
      <c r="V86" s="12">
        <v>2</v>
      </c>
      <c r="W86" s="13">
        <v>2</v>
      </c>
      <c r="X86" s="13">
        <v>1</v>
      </c>
      <c r="Y86" s="14">
        <v>2</v>
      </c>
      <c r="Z86" s="11">
        <v>8</v>
      </c>
      <c r="AA86" s="12">
        <v>2</v>
      </c>
      <c r="AB86" s="13">
        <v>2</v>
      </c>
      <c r="AC86" s="13">
        <v>1</v>
      </c>
      <c r="AD86" s="14">
        <v>2</v>
      </c>
      <c r="AE86" s="11">
        <v>8</v>
      </c>
      <c r="AF86" s="12">
        <v>1</v>
      </c>
      <c r="AG86" s="13">
        <v>1</v>
      </c>
      <c r="AH86" s="13">
        <v>2</v>
      </c>
      <c r="AI86" s="14">
        <v>1</v>
      </c>
      <c r="AJ86" s="11">
        <v>8</v>
      </c>
      <c r="AK86" s="12">
        <v>1</v>
      </c>
      <c r="AL86" s="13">
        <v>2</v>
      </c>
      <c r="AM86" s="13">
        <v>2</v>
      </c>
      <c r="AN86" s="14">
        <v>1</v>
      </c>
      <c r="AO86" s="11">
        <v>8</v>
      </c>
      <c r="AP86" s="12"/>
      <c r="AQ86" s="13"/>
      <c r="AR86" s="13"/>
      <c r="AS86" s="14"/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1</v>
      </c>
      <c r="C87" s="13">
        <v>1</v>
      </c>
      <c r="D87" s="13">
        <v>1</v>
      </c>
      <c r="E87" s="14">
        <v>1</v>
      </c>
      <c r="F87" s="11">
        <v>9</v>
      </c>
      <c r="G87" s="12">
        <v>1</v>
      </c>
      <c r="H87" s="13">
        <v>1</v>
      </c>
      <c r="I87" s="13">
        <v>1</v>
      </c>
      <c r="J87" s="14">
        <v>2</v>
      </c>
      <c r="K87" s="11">
        <v>9</v>
      </c>
      <c r="L87" s="12">
        <v>2</v>
      </c>
      <c r="M87" s="13">
        <v>1</v>
      </c>
      <c r="N87" s="13">
        <v>3</v>
      </c>
      <c r="O87" s="14">
        <v>1</v>
      </c>
      <c r="P87" s="11">
        <v>9</v>
      </c>
      <c r="Q87" s="12">
        <v>1</v>
      </c>
      <c r="R87" s="13">
        <v>1</v>
      </c>
      <c r="S87" s="13">
        <v>1</v>
      </c>
      <c r="T87" s="14">
        <v>1</v>
      </c>
      <c r="U87" s="11">
        <v>9</v>
      </c>
      <c r="V87" s="12">
        <v>1</v>
      </c>
      <c r="W87" s="13">
        <v>1</v>
      </c>
      <c r="X87" s="13">
        <v>2</v>
      </c>
      <c r="Y87" s="14">
        <v>2</v>
      </c>
      <c r="Z87" s="11">
        <v>9</v>
      </c>
      <c r="AA87" s="12">
        <v>1</v>
      </c>
      <c r="AB87" s="13">
        <v>1</v>
      </c>
      <c r="AC87" s="13">
        <v>1</v>
      </c>
      <c r="AD87" s="14">
        <v>3</v>
      </c>
      <c r="AE87" s="11">
        <v>9</v>
      </c>
      <c r="AF87" s="12">
        <v>1</v>
      </c>
      <c r="AG87" s="13">
        <v>2</v>
      </c>
      <c r="AH87" s="13">
        <v>1</v>
      </c>
      <c r="AI87" s="14">
        <v>3</v>
      </c>
      <c r="AJ87" s="11">
        <v>9</v>
      </c>
      <c r="AK87" s="12">
        <v>1</v>
      </c>
      <c r="AL87" s="13">
        <v>1</v>
      </c>
      <c r="AM87" s="13">
        <v>2</v>
      </c>
      <c r="AN87" s="14">
        <v>3</v>
      </c>
      <c r="AO87" s="11">
        <v>9</v>
      </c>
      <c r="AP87" s="12"/>
      <c r="AQ87" s="13"/>
      <c r="AR87" s="13"/>
      <c r="AS87" s="14"/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1</v>
      </c>
      <c r="C88" s="13">
        <v>1</v>
      </c>
      <c r="D88" s="13">
        <v>2</v>
      </c>
      <c r="E88" s="14">
        <v>1</v>
      </c>
      <c r="F88" s="11">
        <v>10</v>
      </c>
      <c r="G88" s="12">
        <v>2</v>
      </c>
      <c r="H88" s="13">
        <v>1</v>
      </c>
      <c r="I88" s="13">
        <v>1</v>
      </c>
      <c r="J88" s="14">
        <v>2</v>
      </c>
      <c r="K88" s="11">
        <v>10</v>
      </c>
      <c r="L88" s="12">
        <v>1</v>
      </c>
      <c r="M88" s="13">
        <v>1</v>
      </c>
      <c r="N88" s="13">
        <v>1</v>
      </c>
      <c r="O88" s="14">
        <v>1</v>
      </c>
      <c r="P88" s="11">
        <v>10</v>
      </c>
      <c r="Q88" s="12">
        <v>3</v>
      </c>
      <c r="R88" s="13">
        <v>1</v>
      </c>
      <c r="S88" s="13">
        <v>1</v>
      </c>
      <c r="T88" s="14">
        <v>2</v>
      </c>
      <c r="U88" s="11">
        <v>10</v>
      </c>
      <c r="V88" s="12">
        <v>1</v>
      </c>
      <c r="W88" s="13">
        <v>1</v>
      </c>
      <c r="X88" s="13">
        <v>1</v>
      </c>
      <c r="Y88" s="14">
        <v>1</v>
      </c>
      <c r="Z88" s="11">
        <v>10</v>
      </c>
      <c r="AA88" s="12">
        <v>1</v>
      </c>
      <c r="AB88" s="13">
        <v>3</v>
      </c>
      <c r="AC88" s="13">
        <v>1</v>
      </c>
      <c r="AD88" s="14">
        <v>1</v>
      </c>
      <c r="AE88" s="11">
        <v>10</v>
      </c>
      <c r="AF88" s="12">
        <v>1</v>
      </c>
      <c r="AG88" s="13">
        <v>1</v>
      </c>
      <c r="AH88" s="13">
        <v>4</v>
      </c>
      <c r="AI88" s="14">
        <v>1</v>
      </c>
      <c r="AJ88" s="11">
        <v>10</v>
      </c>
      <c r="AK88" s="12">
        <v>2</v>
      </c>
      <c r="AL88" s="13">
        <v>1</v>
      </c>
      <c r="AM88" s="13">
        <v>2</v>
      </c>
      <c r="AN88" s="14">
        <v>2</v>
      </c>
      <c r="AO88" s="11">
        <v>10</v>
      </c>
      <c r="AP88" s="12"/>
      <c r="AQ88" s="13"/>
      <c r="AR88" s="13"/>
      <c r="AS88" s="14"/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2</v>
      </c>
      <c r="C89" s="13">
        <v>2</v>
      </c>
      <c r="D89" s="13">
        <v>2</v>
      </c>
      <c r="E89" s="14">
        <v>1</v>
      </c>
      <c r="F89" s="11">
        <v>11</v>
      </c>
      <c r="G89" s="12">
        <v>2</v>
      </c>
      <c r="H89" s="13">
        <v>1</v>
      </c>
      <c r="I89" s="13">
        <v>2</v>
      </c>
      <c r="J89" s="14">
        <v>2</v>
      </c>
      <c r="K89" s="11">
        <v>11</v>
      </c>
      <c r="L89" s="12">
        <v>2</v>
      </c>
      <c r="M89" s="13">
        <v>2</v>
      </c>
      <c r="N89" s="13">
        <v>2</v>
      </c>
      <c r="O89" s="14">
        <v>1</v>
      </c>
      <c r="P89" s="11">
        <v>11</v>
      </c>
      <c r="Q89" s="12">
        <v>2</v>
      </c>
      <c r="R89" s="13">
        <v>2</v>
      </c>
      <c r="S89" s="13">
        <v>1</v>
      </c>
      <c r="T89" s="14">
        <v>2</v>
      </c>
      <c r="U89" s="11">
        <v>11</v>
      </c>
      <c r="V89" s="12">
        <v>2</v>
      </c>
      <c r="W89" s="13">
        <v>2</v>
      </c>
      <c r="X89" s="13">
        <v>2</v>
      </c>
      <c r="Y89" s="14">
        <v>2</v>
      </c>
      <c r="Z89" s="11">
        <v>11</v>
      </c>
      <c r="AA89" s="12">
        <v>2</v>
      </c>
      <c r="AB89" s="13">
        <v>1</v>
      </c>
      <c r="AC89" s="13">
        <v>1</v>
      </c>
      <c r="AD89" s="14">
        <v>2</v>
      </c>
      <c r="AE89" s="11">
        <v>11</v>
      </c>
      <c r="AF89" s="12">
        <v>2</v>
      </c>
      <c r="AG89" s="13">
        <v>2</v>
      </c>
      <c r="AH89" s="13">
        <v>2</v>
      </c>
      <c r="AI89" s="14">
        <v>1</v>
      </c>
      <c r="AJ89" s="11">
        <v>11</v>
      </c>
      <c r="AK89" s="12">
        <v>2</v>
      </c>
      <c r="AL89" s="13">
        <v>2</v>
      </c>
      <c r="AM89" s="13">
        <v>2</v>
      </c>
      <c r="AN89" s="14">
        <v>2</v>
      </c>
      <c r="AO89" s="11">
        <v>11</v>
      </c>
      <c r="AP89" s="12"/>
      <c r="AQ89" s="13"/>
      <c r="AR89" s="13"/>
      <c r="AS89" s="14"/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1</v>
      </c>
      <c r="C90" s="13">
        <v>1</v>
      </c>
      <c r="D90" s="13">
        <v>1</v>
      </c>
      <c r="E90" s="14">
        <v>1</v>
      </c>
      <c r="F90" s="11">
        <v>12</v>
      </c>
      <c r="G90" s="12">
        <v>2</v>
      </c>
      <c r="H90" s="13">
        <v>1</v>
      </c>
      <c r="I90" s="13">
        <v>1</v>
      </c>
      <c r="J90" s="14">
        <v>1</v>
      </c>
      <c r="K90" s="11">
        <v>12</v>
      </c>
      <c r="L90" s="12">
        <v>1</v>
      </c>
      <c r="M90" s="13">
        <v>1</v>
      </c>
      <c r="N90" s="13">
        <v>1</v>
      </c>
      <c r="O90" s="14">
        <v>1</v>
      </c>
      <c r="P90" s="11">
        <v>12</v>
      </c>
      <c r="Q90" s="12">
        <v>1</v>
      </c>
      <c r="R90" s="13">
        <v>1</v>
      </c>
      <c r="S90" s="13">
        <v>1</v>
      </c>
      <c r="T90" s="14">
        <v>1</v>
      </c>
      <c r="U90" s="11">
        <v>12</v>
      </c>
      <c r="V90" s="12">
        <v>2</v>
      </c>
      <c r="W90" s="13">
        <v>1</v>
      </c>
      <c r="X90" s="13">
        <v>1</v>
      </c>
      <c r="Y90" s="14">
        <v>1</v>
      </c>
      <c r="Z90" s="11">
        <v>12</v>
      </c>
      <c r="AA90" s="12">
        <v>1</v>
      </c>
      <c r="AB90" s="13">
        <v>1</v>
      </c>
      <c r="AC90" s="13">
        <v>1</v>
      </c>
      <c r="AD90" s="14">
        <v>1</v>
      </c>
      <c r="AE90" s="11">
        <v>12</v>
      </c>
      <c r="AF90" s="12">
        <v>1</v>
      </c>
      <c r="AG90" s="13">
        <v>1</v>
      </c>
      <c r="AH90" s="13">
        <v>1</v>
      </c>
      <c r="AI90" s="14">
        <v>1</v>
      </c>
      <c r="AJ90" s="11">
        <v>12</v>
      </c>
      <c r="AK90" s="12">
        <v>1</v>
      </c>
      <c r="AL90" s="13">
        <v>1</v>
      </c>
      <c r="AM90" s="13">
        <v>1</v>
      </c>
      <c r="AN90" s="14">
        <v>1</v>
      </c>
      <c r="AO90" s="11">
        <v>12</v>
      </c>
      <c r="AP90" s="12"/>
      <c r="AQ90" s="13"/>
      <c r="AR90" s="13"/>
      <c r="AS90" s="14"/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1</v>
      </c>
      <c r="C91" s="13">
        <v>1</v>
      </c>
      <c r="D91" s="13">
        <v>2</v>
      </c>
      <c r="E91" s="14">
        <v>2</v>
      </c>
      <c r="F91" s="11">
        <v>13</v>
      </c>
      <c r="G91" s="12">
        <v>2</v>
      </c>
      <c r="H91" s="13">
        <v>1</v>
      </c>
      <c r="I91" s="13">
        <v>1</v>
      </c>
      <c r="J91" s="14">
        <v>1</v>
      </c>
      <c r="K91" s="11">
        <v>13</v>
      </c>
      <c r="L91" s="12">
        <v>2</v>
      </c>
      <c r="M91" s="13">
        <v>1</v>
      </c>
      <c r="N91" s="13">
        <v>1</v>
      </c>
      <c r="O91" s="14">
        <v>2</v>
      </c>
      <c r="P91" s="11">
        <v>13</v>
      </c>
      <c r="Q91" s="12">
        <v>1</v>
      </c>
      <c r="R91" s="13">
        <v>1</v>
      </c>
      <c r="S91" s="13">
        <v>1</v>
      </c>
      <c r="T91" s="14">
        <v>2</v>
      </c>
      <c r="U91" s="11">
        <v>13</v>
      </c>
      <c r="V91" s="12">
        <v>3</v>
      </c>
      <c r="W91" s="13">
        <v>3</v>
      </c>
      <c r="X91" s="13">
        <v>3</v>
      </c>
      <c r="Y91" s="14">
        <v>2</v>
      </c>
      <c r="Z91" s="11">
        <v>13</v>
      </c>
      <c r="AA91" s="12">
        <v>1</v>
      </c>
      <c r="AB91" s="13">
        <v>1</v>
      </c>
      <c r="AC91" s="13">
        <v>1</v>
      </c>
      <c r="AD91" s="14">
        <v>2</v>
      </c>
      <c r="AE91" s="11">
        <v>13</v>
      </c>
      <c r="AF91" s="12">
        <v>1</v>
      </c>
      <c r="AG91" s="13">
        <v>1</v>
      </c>
      <c r="AH91" s="13">
        <v>1</v>
      </c>
      <c r="AI91" s="14">
        <v>2</v>
      </c>
      <c r="AJ91" s="11">
        <v>13</v>
      </c>
      <c r="AK91" s="12">
        <v>2</v>
      </c>
      <c r="AL91" s="13">
        <v>2</v>
      </c>
      <c r="AM91" s="13">
        <v>3</v>
      </c>
      <c r="AN91" s="14">
        <v>2</v>
      </c>
      <c r="AO91" s="11">
        <v>13</v>
      </c>
      <c r="AP91" s="12"/>
      <c r="AQ91" s="13"/>
      <c r="AR91" s="13"/>
      <c r="AS91" s="14"/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3</v>
      </c>
      <c r="D92" s="13">
        <v>1</v>
      </c>
      <c r="E92" s="14">
        <v>1</v>
      </c>
      <c r="F92" s="11">
        <v>14</v>
      </c>
      <c r="G92" s="12">
        <v>2</v>
      </c>
      <c r="H92" s="13">
        <v>1</v>
      </c>
      <c r="I92" s="13">
        <v>4</v>
      </c>
      <c r="J92" s="14">
        <v>2</v>
      </c>
      <c r="K92" s="11">
        <v>14</v>
      </c>
      <c r="L92" s="12">
        <v>2</v>
      </c>
      <c r="M92" s="13">
        <v>2</v>
      </c>
      <c r="N92" s="13">
        <v>1</v>
      </c>
      <c r="O92" s="14">
        <v>2</v>
      </c>
      <c r="P92" s="11">
        <v>14</v>
      </c>
      <c r="Q92" s="12">
        <v>2</v>
      </c>
      <c r="R92" s="13">
        <v>3</v>
      </c>
      <c r="S92" s="13">
        <v>1</v>
      </c>
      <c r="T92" s="14">
        <v>1</v>
      </c>
      <c r="U92" s="11">
        <v>14</v>
      </c>
      <c r="V92" s="12">
        <v>1</v>
      </c>
      <c r="W92" s="13">
        <v>2</v>
      </c>
      <c r="X92" s="13">
        <v>1</v>
      </c>
      <c r="Y92" s="14">
        <v>2</v>
      </c>
      <c r="Z92" s="11">
        <v>14</v>
      </c>
      <c r="AA92" s="12">
        <v>2</v>
      </c>
      <c r="AB92" s="13">
        <v>2</v>
      </c>
      <c r="AC92" s="13">
        <v>3</v>
      </c>
      <c r="AD92" s="14">
        <v>1</v>
      </c>
      <c r="AE92" s="11">
        <v>14</v>
      </c>
      <c r="AF92" s="12">
        <v>1</v>
      </c>
      <c r="AG92" s="13">
        <v>1</v>
      </c>
      <c r="AH92" s="13">
        <v>1</v>
      </c>
      <c r="AI92" s="14">
        <v>1</v>
      </c>
      <c r="AJ92" s="11">
        <v>14</v>
      </c>
      <c r="AK92" s="12">
        <v>5</v>
      </c>
      <c r="AL92" s="13">
        <v>1</v>
      </c>
      <c r="AM92" s="13">
        <v>1</v>
      </c>
      <c r="AN92" s="14">
        <v>1</v>
      </c>
      <c r="AO92" s="11">
        <v>14</v>
      </c>
      <c r="AP92" s="12"/>
      <c r="AQ92" s="13"/>
      <c r="AR92" s="13"/>
      <c r="AS92" s="14"/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1</v>
      </c>
      <c r="C93" s="13">
        <v>2</v>
      </c>
      <c r="D93" s="13">
        <v>2</v>
      </c>
      <c r="E93" s="14">
        <v>2</v>
      </c>
      <c r="F93" s="11">
        <v>15</v>
      </c>
      <c r="G93" s="12">
        <v>1</v>
      </c>
      <c r="H93" s="13">
        <v>1</v>
      </c>
      <c r="I93" s="13">
        <v>1</v>
      </c>
      <c r="J93" s="14">
        <v>2</v>
      </c>
      <c r="K93" s="11">
        <v>15</v>
      </c>
      <c r="L93" s="12">
        <v>1</v>
      </c>
      <c r="M93" s="13">
        <v>1</v>
      </c>
      <c r="N93" s="13">
        <v>2</v>
      </c>
      <c r="O93" s="14">
        <v>1</v>
      </c>
      <c r="P93" s="11">
        <v>15</v>
      </c>
      <c r="Q93" s="12">
        <v>2</v>
      </c>
      <c r="R93" s="13">
        <v>1</v>
      </c>
      <c r="S93" s="13">
        <v>1</v>
      </c>
      <c r="T93" s="14">
        <v>1</v>
      </c>
      <c r="U93" s="11">
        <v>15</v>
      </c>
      <c r="V93" s="12">
        <v>1</v>
      </c>
      <c r="W93" s="13">
        <v>2</v>
      </c>
      <c r="X93" s="13">
        <v>2</v>
      </c>
      <c r="Y93" s="14">
        <v>1</v>
      </c>
      <c r="Z93" s="11">
        <v>15</v>
      </c>
      <c r="AA93" s="12">
        <v>2</v>
      </c>
      <c r="AB93" s="13">
        <v>1</v>
      </c>
      <c r="AC93" s="13">
        <v>2</v>
      </c>
      <c r="AD93" s="14">
        <v>2</v>
      </c>
      <c r="AE93" s="11">
        <v>15</v>
      </c>
      <c r="AF93" s="12">
        <v>1</v>
      </c>
      <c r="AG93" s="13">
        <v>1</v>
      </c>
      <c r="AH93" s="13">
        <v>1</v>
      </c>
      <c r="AI93" s="14">
        <v>2</v>
      </c>
      <c r="AJ93" s="11">
        <v>15</v>
      </c>
      <c r="AK93" s="12">
        <v>1</v>
      </c>
      <c r="AL93" s="13">
        <v>2</v>
      </c>
      <c r="AM93" s="13">
        <v>2</v>
      </c>
      <c r="AN93" s="14">
        <v>1</v>
      </c>
      <c r="AO93" s="11">
        <v>15</v>
      </c>
      <c r="AP93" s="12"/>
      <c r="AQ93" s="13"/>
      <c r="AR93" s="13"/>
      <c r="AS93" s="14"/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1</v>
      </c>
      <c r="C94" s="13">
        <v>1</v>
      </c>
      <c r="D94" s="13">
        <v>1</v>
      </c>
      <c r="E94" s="14">
        <v>1</v>
      </c>
      <c r="F94" s="11">
        <v>16</v>
      </c>
      <c r="G94" s="12">
        <v>1</v>
      </c>
      <c r="H94" s="13">
        <v>1</v>
      </c>
      <c r="I94" s="13">
        <v>1</v>
      </c>
      <c r="J94" s="14">
        <v>1</v>
      </c>
      <c r="K94" s="11">
        <v>16</v>
      </c>
      <c r="L94" s="12">
        <v>1</v>
      </c>
      <c r="M94" s="13">
        <v>1</v>
      </c>
      <c r="N94" s="13">
        <v>1</v>
      </c>
      <c r="O94" s="14">
        <v>1</v>
      </c>
      <c r="P94" s="11">
        <v>16</v>
      </c>
      <c r="Q94" s="12">
        <v>1</v>
      </c>
      <c r="R94" s="13">
        <v>1</v>
      </c>
      <c r="S94" s="13">
        <v>1</v>
      </c>
      <c r="T94" s="14">
        <v>1</v>
      </c>
      <c r="U94" s="11">
        <v>16</v>
      </c>
      <c r="V94" s="12">
        <v>1</v>
      </c>
      <c r="W94" s="13">
        <v>1</v>
      </c>
      <c r="X94" s="13">
        <v>1</v>
      </c>
      <c r="Y94" s="14">
        <v>1</v>
      </c>
      <c r="Z94" s="11">
        <v>16</v>
      </c>
      <c r="AA94" s="12">
        <v>2</v>
      </c>
      <c r="AB94" s="13">
        <v>1</v>
      </c>
      <c r="AC94" s="13">
        <v>1</v>
      </c>
      <c r="AD94" s="14">
        <v>1</v>
      </c>
      <c r="AE94" s="11">
        <v>16</v>
      </c>
      <c r="AF94" s="12">
        <v>2</v>
      </c>
      <c r="AG94" s="13">
        <v>1</v>
      </c>
      <c r="AH94" s="13">
        <v>1</v>
      </c>
      <c r="AI94" s="14">
        <v>1</v>
      </c>
      <c r="AJ94" s="11">
        <v>16</v>
      </c>
      <c r="AK94" s="12">
        <v>1</v>
      </c>
      <c r="AL94" s="13">
        <v>1</v>
      </c>
      <c r="AM94" s="13">
        <v>2</v>
      </c>
      <c r="AN94" s="14">
        <v>1</v>
      </c>
      <c r="AO94" s="11">
        <v>16</v>
      </c>
      <c r="AP94" s="12"/>
      <c r="AQ94" s="13"/>
      <c r="AR94" s="13"/>
      <c r="AS94" s="14"/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1</v>
      </c>
      <c r="D95" s="13">
        <v>1</v>
      </c>
      <c r="E95" s="14">
        <v>1</v>
      </c>
      <c r="F95" s="11">
        <v>17</v>
      </c>
      <c r="G95" s="12">
        <v>1</v>
      </c>
      <c r="H95" s="13">
        <v>1</v>
      </c>
      <c r="I95" s="13">
        <v>1</v>
      </c>
      <c r="J95" s="14">
        <v>1</v>
      </c>
      <c r="K95" s="11">
        <v>17</v>
      </c>
      <c r="L95" s="12">
        <v>1</v>
      </c>
      <c r="M95" s="13">
        <v>2</v>
      </c>
      <c r="N95" s="13">
        <v>2</v>
      </c>
      <c r="O95" s="14">
        <v>1</v>
      </c>
      <c r="P95" s="11">
        <v>17</v>
      </c>
      <c r="Q95" s="12">
        <v>1</v>
      </c>
      <c r="R95" s="13">
        <v>1</v>
      </c>
      <c r="S95" s="13">
        <v>3</v>
      </c>
      <c r="T95" s="14">
        <v>2</v>
      </c>
      <c r="U95" s="11">
        <v>17</v>
      </c>
      <c r="V95" s="12">
        <v>1</v>
      </c>
      <c r="W95" s="13">
        <v>1</v>
      </c>
      <c r="X95" s="13">
        <v>1</v>
      </c>
      <c r="Y95" s="14">
        <v>2</v>
      </c>
      <c r="Z95" s="11">
        <v>17</v>
      </c>
      <c r="AA95" s="12">
        <v>2</v>
      </c>
      <c r="AB95" s="13">
        <v>1</v>
      </c>
      <c r="AC95" s="13">
        <v>1</v>
      </c>
      <c r="AD95" s="14">
        <v>1</v>
      </c>
      <c r="AE95" s="11">
        <v>17</v>
      </c>
      <c r="AF95" s="12">
        <v>1</v>
      </c>
      <c r="AG95" s="13">
        <v>2</v>
      </c>
      <c r="AH95" s="13">
        <v>2</v>
      </c>
      <c r="AI95" s="14">
        <v>3</v>
      </c>
      <c r="AJ95" s="11">
        <v>17</v>
      </c>
      <c r="AK95" s="12">
        <v>1</v>
      </c>
      <c r="AL95" s="13">
        <v>1</v>
      </c>
      <c r="AM95" s="13">
        <v>1</v>
      </c>
      <c r="AN95" s="14">
        <v>3</v>
      </c>
      <c r="AO95" s="11">
        <v>17</v>
      </c>
      <c r="AP95" s="12"/>
      <c r="AQ95" s="13"/>
      <c r="AR95" s="13"/>
      <c r="AS95" s="14"/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2</v>
      </c>
      <c r="C96" s="17">
        <v>2</v>
      </c>
      <c r="D96" s="17">
        <v>2</v>
      </c>
      <c r="E96" s="18">
        <v>2</v>
      </c>
      <c r="F96" s="15">
        <v>18</v>
      </c>
      <c r="G96" s="16">
        <v>1</v>
      </c>
      <c r="H96" s="17">
        <v>2</v>
      </c>
      <c r="I96" s="17">
        <v>1</v>
      </c>
      <c r="J96" s="18">
        <v>2</v>
      </c>
      <c r="K96" s="15">
        <v>18</v>
      </c>
      <c r="L96" s="16">
        <v>2</v>
      </c>
      <c r="M96" s="17">
        <v>1</v>
      </c>
      <c r="N96" s="17">
        <v>2</v>
      </c>
      <c r="O96" s="18">
        <v>2</v>
      </c>
      <c r="P96" s="15">
        <v>18</v>
      </c>
      <c r="Q96" s="16">
        <v>2</v>
      </c>
      <c r="R96" s="17">
        <v>1</v>
      </c>
      <c r="S96" s="17">
        <v>1</v>
      </c>
      <c r="T96" s="18">
        <v>2</v>
      </c>
      <c r="U96" s="15">
        <v>18</v>
      </c>
      <c r="V96" s="16">
        <v>2</v>
      </c>
      <c r="W96" s="17">
        <v>1</v>
      </c>
      <c r="X96" s="17">
        <v>1</v>
      </c>
      <c r="Y96" s="18">
        <v>1</v>
      </c>
      <c r="Z96" s="15">
        <v>18</v>
      </c>
      <c r="AA96" s="16">
        <v>2</v>
      </c>
      <c r="AB96" s="17">
        <v>2</v>
      </c>
      <c r="AC96" s="17">
        <v>1</v>
      </c>
      <c r="AD96" s="18">
        <v>1</v>
      </c>
      <c r="AE96" s="15">
        <v>18</v>
      </c>
      <c r="AF96" s="16">
        <v>2</v>
      </c>
      <c r="AG96" s="17">
        <v>2</v>
      </c>
      <c r="AH96" s="17">
        <v>2</v>
      </c>
      <c r="AI96" s="18">
        <v>2</v>
      </c>
      <c r="AJ96" s="15">
        <v>18</v>
      </c>
      <c r="AK96" s="16">
        <v>2</v>
      </c>
      <c r="AL96" s="17">
        <v>3</v>
      </c>
      <c r="AM96" s="17">
        <v>3</v>
      </c>
      <c r="AN96" s="18">
        <v>2</v>
      </c>
      <c r="AO96" s="15">
        <v>18</v>
      </c>
      <c r="AP96" s="16"/>
      <c r="AQ96" s="17"/>
      <c r="AR96" s="17"/>
      <c r="AS96" s="18"/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31</v>
      </c>
      <c r="B97" s="19">
        <f>SUM(B79:B96)</f>
        <v>22</v>
      </c>
      <c r="C97" s="20">
        <f>SUM(C79:C96)</f>
        <v>28</v>
      </c>
      <c r="D97" s="20">
        <f>SUM(D79:D96)</f>
        <v>25</v>
      </c>
      <c r="E97" s="21">
        <f>SUM(E79:E96)</f>
        <v>25</v>
      </c>
      <c r="F97" s="3" t="s">
        <v>31</v>
      </c>
      <c r="G97" s="19">
        <f>SUM(G79:G96)</f>
        <v>24</v>
      </c>
      <c r="H97" s="20">
        <f>SUM(H79:H96)</f>
        <v>21</v>
      </c>
      <c r="I97" s="20">
        <f>SUM(I79:I96)</f>
        <v>26</v>
      </c>
      <c r="J97" s="21">
        <f>SUM(J79:J96)</f>
        <v>24</v>
      </c>
      <c r="K97" s="3" t="s">
        <v>31</v>
      </c>
      <c r="L97" s="19">
        <f>SUM(L79:L96)</f>
        <v>27</v>
      </c>
      <c r="M97" s="20">
        <f>SUM(M79:M96)</f>
        <v>26</v>
      </c>
      <c r="N97" s="20">
        <f>SUM(N79:N96)</f>
        <v>28</v>
      </c>
      <c r="O97" s="21">
        <f>SUM(O79:O96)</f>
        <v>22</v>
      </c>
      <c r="P97" s="3" t="s">
        <v>31</v>
      </c>
      <c r="Q97" s="19">
        <f>SUM(Q79:Q96)</f>
        <v>32</v>
      </c>
      <c r="R97" s="20">
        <f>SUM(R79:R96)</f>
        <v>24</v>
      </c>
      <c r="S97" s="20">
        <f>SUM(S79:S96)</f>
        <v>27</v>
      </c>
      <c r="T97" s="21">
        <f>SUM(T79:T96)</f>
        <v>26</v>
      </c>
      <c r="U97" s="3" t="s">
        <v>31</v>
      </c>
      <c r="V97" s="19">
        <f>SUM(V79:V96)</f>
        <v>28</v>
      </c>
      <c r="W97" s="20">
        <f>SUM(W79:W96)</f>
        <v>24</v>
      </c>
      <c r="X97" s="20">
        <f>SUM(X79:X96)</f>
        <v>25</v>
      </c>
      <c r="Y97" s="21">
        <f>SUM(Y79:Y96)</f>
        <v>25</v>
      </c>
      <c r="Z97" s="3" t="s">
        <v>31</v>
      </c>
      <c r="AA97" s="19">
        <f>SUM(AA79:AA96)</f>
        <v>26</v>
      </c>
      <c r="AB97" s="20">
        <f>SUM(AB79:AB96)</f>
        <v>23</v>
      </c>
      <c r="AC97" s="20">
        <f>SUM(AC79:AC96)</f>
        <v>23</v>
      </c>
      <c r="AD97" s="21">
        <f>SUM(AD79:AD96)</f>
        <v>28</v>
      </c>
      <c r="AE97" s="3" t="s">
        <v>31</v>
      </c>
      <c r="AF97" s="19">
        <f>SUM(AF79:AF96)</f>
        <v>25</v>
      </c>
      <c r="AG97" s="20">
        <f>SUM(AG79:AG96)</f>
        <v>23</v>
      </c>
      <c r="AH97" s="20">
        <f>SUM(AH79:AH96)</f>
        <v>26</v>
      </c>
      <c r="AI97" s="21">
        <f>SUM(AI79:AI96)</f>
        <v>29</v>
      </c>
      <c r="AJ97" s="3" t="s">
        <v>31</v>
      </c>
      <c r="AK97" s="19">
        <f>SUM(AK79:AK96)</f>
        <v>27</v>
      </c>
      <c r="AL97" s="20">
        <f>SUM(AL79:AL96)</f>
        <v>27</v>
      </c>
      <c r="AM97" s="20">
        <f>SUM(AM79:AM96)</f>
        <v>31</v>
      </c>
      <c r="AN97" s="21">
        <f>SUM(AN79:AN96)</f>
        <v>33</v>
      </c>
      <c r="AO97" s="3" t="s">
        <v>31</v>
      </c>
      <c r="AP97" s="19">
        <f>SUM(AP79:AP96)</f>
        <v>0</v>
      </c>
      <c r="AQ97" s="20">
        <f>SUM(AQ79:AQ96)</f>
        <v>0</v>
      </c>
      <c r="AR97" s="20">
        <f>SUM(AR79:AR96)</f>
        <v>0</v>
      </c>
      <c r="AS97" s="21">
        <f>SUM(AS79:AS96)</f>
        <v>0</v>
      </c>
      <c r="AT97" s="3" t="s">
        <v>31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31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31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31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31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31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31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31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100</v>
      </c>
      <c r="F98" s="2"/>
      <c r="G98" s="2"/>
      <c r="H98" s="2"/>
      <c r="I98" s="2"/>
      <c r="J98" s="22">
        <f>SUM(G97:J97)</f>
        <v>95</v>
      </c>
      <c r="K98" s="2"/>
      <c r="L98" s="2"/>
      <c r="M98" s="2"/>
      <c r="N98" s="2"/>
      <c r="O98" s="22">
        <f>SUM(L97:O97)</f>
        <v>103</v>
      </c>
      <c r="P98" s="2"/>
      <c r="Q98" s="2"/>
      <c r="R98" s="2"/>
      <c r="S98" s="2"/>
      <c r="T98" s="22">
        <f>SUM(Q97:T97)</f>
        <v>109</v>
      </c>
      <c r="U98" s="2"/>
      <c r="V98" s="2"/>
      <c r="W98" s="2"/>
      <c r="X98" s="2"/>
      <c r="Y98" s="22">
        <f>SUM(V97:Y97)</f>
        <v>102</v>
      </c>
      <c r="Z98" s="2"/>
      <c r="AA98" s="2"/>
      <c r="AB98" s="2"/>
      <c r="AC98" s="2"/>
      <c r="AD98" s="22">
        <f>SUM(AA97:AD97)</f>
        <v>100</v>
      </c>
      <c r="AE98" s="2"/>
      <c r="AF98" s="2"/>
      <c r="AG98" s="2"/>
      <c r="AH98" s="2"/>
      <c r="AI98" s="22">
        <f>SUM(AF97:AI97)</f>
        <v>103</v>
      </c>
      <c r="AJ98" s="2"/>
      <c r="AK98" s="2"/>
      <c r="AL98" s="2"/>
      <c r="AM98" s="2"/>
      <c r="AN98" s="22">
        <f>SUM(AK97:AN97)</f>
        <v>118</v>
      </c>
      <c r="AO98" s="2"/>
      <c r="AP98" s="2"/>
      <c r="AQ98" s="2"/>
      <c r="AR98" s="2"/>
      <c r="AS98" s="22">
        <f>SUM(AP97:AS97)</f>
        <v>0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21</v>
      </c>
      <c r="B101" s="2" t="s">
        <v>22</v>
      </c>
      <c r="C101" s="2"/>
      <c r="D101" s="2"/>
      <c r="E101" s="2"/>
      <c r="F101" s="2"/>
      <c r="G101" s="2" t="s">
        <v>23</v>
      </c>
      <c r="H101" s="2"/>
      <c r="I101" s="2"/>
      <c r="J101" s="2"/>
      <c r="K101" s="2"/>
      <c r="L101" s="2" t="s">
        <v>24</v>
      </c>
      <c r="M101" s="2"/>
      <c r="N101" s="2"/>
      <c r="O101" s="2"/>
      <c r="P101" s="2"/>
      <c r="Q101" s="2" t="s">
        <v>25</v>
      </c>
      <c r="R101" s="2"/>
      <c r="S101" s="2"/>
      <c r="T101" s="2"/>
      <c r="U101" s="2"/>
      <c r="V101" s="2" t="s">
        <v>26</v>
      </c>
      <c r="W101" s="2"/>
      <c r="X101" s="2"/>
      <c r="Y101" s="2"/>
      <c r="Z101" s="2"/>
      <c r="AA101" s="2" t="s">
        <v>27</v>
      </c>
      <c r="AB101" s="2"/>
      <c r="AC101" s="2"/>
      <c r="AD101" s="2"/>
      <c r="AE101" s="2"/>
      <c r="AF101" s="2" t="s">
        <v>28</v>
      </c>
      <c r="AG101" s="2"/>
      <c r="AH101" s="2"/>
      <c r="AI101" s="2"/>
      <c r="AJ101" s="2"/>
      <c r="AK101" s="2" t="s">
        <v>65</v>
      </c>
      <c r="AL101" s="2"/>
      <c r="AM101" s="2"/>
      <c r="AN101" s="2"/>
      <c r="AO101" s="2"/>
      <c r="AP101" s="2" t="s">
        <v>66</v>
      </c>
      <c r="AQ101" s="2"/>
      <c r="AR101" s="2"/>
      <c r="AS101" s="2"/>
      <c r="AT101" s="2"/>
      <c r="AU101" s="2" t="s">
        <v>67</v>
      </c>
      <c r="AV101" s="2"/>
      <c r="AW101" s="2"/>
      <c r="AX101" s="2"/>
      <c r="AY101" s="2"/>
      <c r="AZ101" s="2" t="s">
        <v>68</v>
      </c>
      <c r="BA101" s="2"/>
      <c r="BB101" s="2"/>
      <c r="BC101" s="2"/>
      <c r="BD101" s="2"/>
      <c r="BE101" s="2" t="s">
        <v>69</v>
      </c>
      <c r="BF101" s="2"/>
      <c r="BG101" s="2"/>
      <c r="BH101" s="2"/>
      <c r="BI101" s="2"/>
      <c r="BJ101" s="2" t="s">
        <v>70</v>
      </c>
      <c r="BK101" s="2"/>
      <c r="BL101" s="2"/>
      <c r="BM101" s="2"/>
      <c r="BN101" s="2"/>
      <c r="BO101" s="2" t="s">
        <v>71</v>
      </c>
      <c r="BP101" s="2"/>
      <c r="BQ101" s="2"/>
      <c r="BR101" s="2"/>
      <c r="BS101" s="2"/>
      <c r="BT101" s="2" t="s">
        <v>72</v>
      </c>
      <c r="BU101" s="2"/>
      <c r="BV101" s="2"/>
      <c r="BW101" s="2"/>
      <c r="BX101" s="2"/>
      <c r="BY101" s="2" t="s">
        <v>73</v>
      </c>
      <c r="BZ101" s="2"/>
      <c r="CA101" s="2"/>
      <c r="CB101" s="2"/>
      <c r="CC101" s="2"/>
      <c r="CD101" s="2" t="s">
        <v>74</v>
      </c>
      <c r="CE101" s="2"/>
      <c r="CF101" s="2"/>
      <c r="CG101" s="2"/>
    </row>
    <row r="102" spans="1:85" ht="13.5" thickBot="1">
      <c r="A102" s="2" t="s">
        <v>64</v>
      </c>
      <c r="B102" s="2" t="str">
        <f>Auswertung_BS!C78</f>
        <v>Eisermann, Bernd</v>
      </c>
      <c r="C102" s="2"/>
      <c r="D102" s="2"/>
      <c r="E102" s="2"/>
      <c r="F102" s="2"/>
      <c r="G102" s="2" t="str">
        <f>Auswertung_BS!C79</f>
        <v>Lüttenberg, Winfried</v>
      </c>
      <c r="H102" s="2"/>
      <c r="I102" s="2"/>
      <c r="J102" s="2"/>
      <c r="K102" s="2"/>
      <c r="L102" s="2" t="str">
        <f>Auswertung_BS!C80</f>
        <v>Greiffendorf, Hellmut</v>
      </c>
      <c r="M102" s="2"/>
      <c r="N102" s="2"/>
      <c r="O102" s="2"/>
      <c r="P102" s="2"/>
      <c r="Q102" s="2" t="str">
        <f>Auswertung_BS!C81</f>
        <v>Hickert, Peter</v>
      </c>
      <c r="R102" s="2"/>
      <c r="S102" s="2"/>
      <c r="T102" s="2"/>
      <c r="U102" s="2"/>
      <c r="V102" s="2" t="str">
        <f>Auswertung_BS!C82</f>
        <v>Klein, Theo</v>
      </c>
      <c r="W102" s="2"/>
      <c r="X102" s="2"/>
      <c r="Y102" s="2"/>
      <c r="Z102" s="2"/>
      <c r="AA102" s="2" t="str">
        <f>Auswertung_BS!C83</f>
        <v>Battling, Jan Hendrik</v>
      </c>
      <c r="AB102" s="2"/>
      <c r="AC102" s="2"/>
      <c r="AD102" s="2"/>
      <c r="AE102" s="2"/>
      <c r="AF102" s="2" t="str">
        <f>Auswertung_BS!C85</f>
        <v>Tabor, Peter</v>
      </c>
      <c r="AG102" s="2"/>
      <c r="AH102" s="2"/>
      <c r="AI102" s="2"/>
      <c r="AJ102" s="2"/>
      <c r="AK102" s="2" t="str">
        <f>Auswertung_BS!C86</f>
        <v>Jezierski, Marie-Luise</v>
      </c>
      <c r="AL102" s="2"/>
      <c r="AM102" s="2"/>
      <c r="AN102" s="2"/>
      <c r="AO102" s="2"/>
      <c r="AP102" s="2" t="str">
        <f>Auswertung_BS!C87</f>
        <v>Jezierski, Paul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30</v>
      </c>
      <c r="B103" s="4">
        <v>1</v>
      </c>
      <c r="C103" s="5">
        <v>2</v>
      </c>
      <c r="D103" s="5">
        <v>3</v>
      </c>
      <c r="E103" s="6">
        <v>4</v>
      </c>
      <c r="F103" s="3" t="s">
        <v>30</v>
      </c>
      <c r="G103" s="4">
        <v>1</v>
      </c>
      <c r="H103" s="5">
        <v>2</v>
      </c>
      <c r="I103" s="5">
        <v>3</v>
      </c>
      <c r="J103" s="6">
        <v>4</v>
      </c>
      <c r="K103" s="3" t="s">
        <v>30</v>
      </c>
      <c r="L103" s="4">
        <v>1</v>
      </c>
      <c r="M103" s="5">
        <v>2</v>
      </c>
      <c r="N103" s="5">
        <v>3</v>
      </c>
      <c r="O103" s="6">
        <v>4</v>
      </c>
      <c r="P103" s="3" t="s">
        <v>30</v>
      </c>
      <c r="Q103" s="4">
        <v>1</v>
      </c>
      <c r="R103" s="5">
        <v>2</v>
      </c>
      <c r="S103" s="5">
        <v>3</v>
      </c>
      <c r="T103" s="6">
        <v>4</v>
      </c>
      <c r="U103" s="3" t="s">
        <v>30</v>
      </c>
      <c r="V103" s="4">
        <v>1</v>
      </c>
      <c r="W103" s="5">
        <v>2</v>
      </c>
      <c r="X103" s="5">
        <v>3</v>
      </c>
      <c r="Y103" s="6">
        <v>4</v>
      </c>
      <c r="Z103" s="3" t="s">
        <v>30</v>
      </c>
      <c r="AA103" s="4">
        <v>1</v>
      </c>
      <c r="AB103" s="5">
        <v>2</v>
      </c>
      <c r="AC103" s="5">
        <v>3</v>
      </c>
      <c r="AD103" s="6">
        <v>4</v>
      </c>
      <c r="AE103" s="3" t="s">
        <v>30</v>
      </c>
      <c r="AF103" s="4">
        <v>1</v>
      </c>
      <c r="AG103" s="5">
        <v>2</v>
      </c>
      <c r="AH103" s="5">
        <v>3</v>
      </c>
      <c r="AI103" s="6">
        <v>4</v>
      </c>
      <c r="AJ103" s="3" t="s">
        <v>30</v>
      </c>
      <c r="AK103" s="4">
        <v>1</v>
      </c>
      <c r="AL103" s="5">
        <v>2</v>
      </c>
      <c r="AM103" s="5">
        <v>3</v>
      </c>
      <c r="AN103" s="6">
        <v>4</v>
      </c>
      <c r="AO103" s="3" t="s">
        <v>30</v>
      </c>
      <c r="AP103" s="4">
        <v>1</v>
      </c>
      <c r="AQ103" s="5">
        <v>2</v>
      </c>
      <c r="AR103" s="5">
        <v>3</v>
      </c>
      <c r="AS103" s="6">
        <v>4</v>
      </c>
      <c r="AT103" s="3" t="s">
        <v>30</v>
      </c>
      <c r="AU103" s="4">
        <v>1</v>
      </c>
      <c r="AV103" s="5">
        <v>2</v>
      </c>
      <c r="AW103" s="5">
        <v>3</v>
      </c>
      <c r="AX103" s="6">
        <v>4</v>
      </c>
      <c r="AY103" s="3" t="s">
        <v>30</v>
      </c>
      <c r="AZ103" s="4">
        <v>1</v>
      </c>
      <c r="BA103" s="5">
        <v>2</v>
      </c>
      <c r="BB103" s="5">
        <v>3</v>
      </c>
      <c r="BC103" s="6">
        <v>4</v>
      </c>
      <c r="BD103" s="3" t="s">
        <v>30</v>
      </c>
      <c r="BE103" s="4">
        <v>1</v>
      </c>
      <c r="BF103" s="5">
        <v>2</v>
      </c>
      <c r="BG103" s="5">
        <v>3</v>
      </c>
      <c r="BH103" s="6">
        <v>4</v>
      </c>
      <c r="BI103" s="3" t="s">
        <v>30</v>
      </c>
      <c r="BJ103" s="4">
        <v>1</v>
      </c>
      <c r="BK103" s="5">
        <v>2</v>
      </c>
      <c r="BL103" s="5">
        <v>3</v>
      </c>
      <c r="BM103" s="6">
        <v>4</v>
      </c>
      <c r="BN103" s="3" t="s">
        <v>30</v>
      </c>
      <c r="BO103" s="4">
        <v>1</v>
      </c>
      <c r="BP103" s="5">
        <v>2</v>
      </c>
      <c r="BQ103" s="5">
        <v>3</v>
      </c>
      <c r="BR103" s="6">
        <v>4</v>
      </c>
      <c r="BS103" s="3" t="s">
        <v>30</v>
      </c>
      <c r="BT103" s="4">
        <v>1</v>
      </c>
      <c r="BU103" s="5">
        <v>2</v>
      </c>
      <c r="BV103" s="5">
        <v>3</v>
      </c>
      <c r="BW103" s="6">
        <v>4</v>
      </c>
      <c r="BX103" s="3" t="s">
        <v>30</v>
      </c>
      <c r="BY103" s="4">
        <v>1</v>
      </c>
      <c r="BZ103" s="5">
        <v>2</v>
      </c>
      <c r="CA103" s="5">
        <v>3</v>
      </c>
      <c r="CB103" s="6">
        <v>4</v>
      </c>
      <c r="CC103" s="3" t="s">
        <v>30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1</v>
      </c>
      <c r="D104" s="9">
        <v>1</v>
      </c>
      <c r="E104" s="10">
        <v>1</v>
      </c>
      <c r="F104" s="7">
        <v>1</v>
      </c>
      <c r="G104" s="8">
        <v>1</v>
      </c>
      <c r="H104" s="9">
        <v>1</v>
      </c>
      <c r="I104" s="9">
        <v>1</v>
      </c>
      <c r="J104" s="10">
        <v>1</v>
      </c>
      <c r="K104" s="7">
        <v>1</v>
      </c>
      <c r="L104" s="8">
        <v>2</v>
      </c>
      <c r="M104" s="9">
        <v>1</v>
      </c>
      <c r="N104" s="9">
        <v>1</v>
      </c>
      <c r="O104" s="10">
        <v>1</v>
      </c>
      <c r="P104" s="7">
        <v>1</v>
      </c>
      <c r="Q104" s="8">
        <v>1</v>
      </c>
      <c r="R104" s="9">
        <v>1</v>
      </c>
      <c r="S104" s="9">
        <v>1</v>
      </c>
      <c r="T104" s="10">
        <v>1</v>
      </c>
      <c r="U104" s="7">
        <v>1</v>
      </c>
      <c r="V104" s="8">
        <v>1</v>
      </c>
      <c r="W104" s="9">
        <v>1</v>
      </c>
      <c r="X104" s="9">
        <v>1</v>
      </c>
      <c r="Y104" s="10">
        <v>1</v>
      </c>
      <c r="Z104" s="7">
        <v>1</v>
      </c>
      <c r="AA104" s="8">
        <v>1</v>
      </c>
      <c r="AB104" s="9">
        <v>1</v>
      </c>
      <c r="AC104" s="9">
        <v>1</v>
      </c>
      <c r="AD104" s="10">
        <v>1</v>
      </c>
      <c r="AE104" s="7">
        <v>1</v>
      </c>
      <c r="AF104" s="8">
        <v>2</v>
      </c>
      <c r="AG104" s="9">
        <v>1</v>
      </c>
      <c r="AH104" s="9">
        <v>1</v>
      </c>
      <c r="AI104" s="10">
        <v>1</v>
      </c>
      <c r="AJ104" s="7">
        <v>1</v>
      </c>
      <c r="AK104" s="8">
        <v>1</v>
      </c>
      <c r="AL104" s="9">
        <v>1</v>
      </c>
      <c r="AM104" s="9">
        <v>2</v>
      </c>
      <c r="AN104" s="10">
        <v>1</v>
      </c>
      <c r="AO104" s="7">
        <v>1</v>
      </c>
      <c r="AP104" s="8">
        <v>1</v>
      </c>
      <c r="AQ104" s="9">
        <v>1</v>
      </c>
      <c r="AR104" s="9">
        <v>2</v>
      </c>
      <c r="AS104" s="10">
        <v>1</v>
      </c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1</v>
      </c>
      <c r="C105" s="13">
        <v>1</v>
      </c>
      <c r="D105" s="13">
        <v>1</v>
      </c>
      <c r="E105" s="14">
        <v>1</v>
      </c>
      <c r="F105" s="11">
        <v>2</v>
      </c>
      <c r="G105" s="12">
        <v>1</v>
      </c>
      <c r="H105" s="13">
        <v>1</v>
      </c>
      <c r="I105" s="13">
        <v>1</v>
      </c>
      <c r="J105" s="14">
        <v>1</v>
      </c>
      <c r="K105" s="11">
        <v>2</v>
      </c>
      <c r="L105" s="12">
        <v>1</v>
      </c>
      <c r="M105" s="13">
        <v>2</v>
      </c>
      <c r="N105" s="13">
        <v>1</v>
      </c>
      <c r="O105" s="14">
        <v>1</v>
      </c>
      <c r="P105" s="11">
        <v>2</v>
      </c>
      <c r="Q105" s="12">
        <v>1</v>
      </c>
      <c r="R105" s="13">
        <v>1</v>
      </c>
      <c r="S105" s="13">
        <v>1</v>
      </c>
      <c r="T105" s="14">
        <v>1</v>
      </c>
      <c r="U105" s="11">
        <v>2</v>
      </c>
      <c r="V105" s="12">
        <v>2</v>
      </c>
      <c r="W105" s="13">
        <v>1</v>
      </c>
      <c r="X105" s="13">
        <v>1</v>
      </c>
      <c r="Y105" s="14">
        <v>1</v>
      </c>
      <c r="Z105" s="11">
        <v>2</v>
      </c>
      <c r="AA105" s="12">
        <v>2</v>
      </c>
      <c r="AB105" s="13">
        <v>1</v>
      </c>
      <c r="AC105" s="13">
        <v>1</v>
      </c>
      <c r="AD105" s="14">
        <v>1</v>
      </c>
      <c r="AE105" s="11">
        <v>2</v>
      </c>
      <c r="AF105" s="12">
        <v>1</v>
      </c>
      <c r="AG105" s="13">
        <v>2</v>
      </c>
      <c r="AH105" s="13">
        <v>1</v>
      </c>
      <c r="AI105" s="14">
        <v>2</v>
      </c>
      <c r="AJ105" s="11">
        <v>2</v>
      </c>
      <c r="AK105" s="12">
        <v>1</v>
      </c>
      <c r="AL105" s="13">
        <v>1</v>
      </c>
      <c r="AM105" s="13">
        <v>2</v>
      </c>
      <c r="AN105" s="14">
        <v>1</v>
      </c>
      <c r="AO105" s="11">
        <v>2</v>
      </c>
      <c r="AP105" s="12">
        <v>1</v>
      </c>
      <c r="AQ105" s="13">
        <v>2</v>
      </c>
      <c r="AR105" s="13">
        <v>1</v>
      </c>
      <c r="AS105" s="14">
        <v>1</v>
      </c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2</v>
      </c>
      <c r="D106" s="13">
        <v>1</v>
      </c>
      <c r="E106" s="14">
        <v>1</v>
      </c>
      <c r="F106" s="11">
        <v>3</v>
      </c>
      <c r="G106" s="12">
        <v>2</v>
      </c>
      <c r="H106" s="13">
        <v>1</v>
      </c>
      <c r="I106" s="13">
        <v>2</v>
      </c>
      <c r="J106" s="14">
        <v>2</v>
      </c>
      <c r="K106" s="11">
        <v>3</v>
      </c>
      <c r="L106" s="12">
        <v>2</v>
      </c>
      <c r="M106" s="13">
        <v>2</v>
      </c>
      <c r="N106" s="13">
        <v>2</v>
      </c>
      <c r="O106" s="14">
        <v>2</v>
      </c>
      <c r="P106" s="11">
        <v>3</v>
      </c>
      <c r="Q106" s="12">
        <v>2</v>
      </c>
      <c r="R106" s="13">
        <v>2</v>
      </c>
      <c r="S106" s="13">
        <v>2</v>
      </c>
      <c r="T106" s="14">
        <v>1</v>
      </c>
      <c r="U106" s="11">
        <v>3</v>
      </c>
      <c r="V106" s="12">
        <v>2</v>
      </c>
      <c r="W106" s="13">
        <v>2</v>
      </c>
      <c r="X106" s="13">
        <v>1</v>
      </c>
      <c r="Y106" s="14">
        <v>2</v>
      </c>
      <c r="Z106" s="11">
        <v>3</v>
      </c>
      <c r="AA106" s="12">
        <v>1</v>
      </c>
      <c r="AB106" s="13">
        <v>1</v>
      </c>
      <c r="AC106" s="13">
        <v>1</v>
      </c>
      <c r="AD106" s="14">
        <v>2</v>
      </c>
      <c r="AE106" s="11">
        <v>3</v>
      </c>
      <c r="AF106" s="12">
        <v>2</v>
      </c>
      <c r="AG106" s="13">
        <v>2</v>
      </c>
      <c r="AH106" s="13">
        <v>2</v>
      </c>
      <c r="AI106" s="14">
        <v>1</v>
      </c>
      <c r="AJ106" s="11">
        <v>3</v>
      </c>
      <c r="AK106" s="12">
        <v>2</v>
      </c>
      <c r="AL106" s="13">
        <v>2</v>
      </c>
      <c r="AM106" s="13">
        <v>2</v>
      </c>
      <c r="AN106" s="14">
        <v>1</v>
      </c>
      <c r="AO106" s="11">
        <v>3</v>
      </c>
      <c r="AP106" s="12">
        <v>3</v>
      </c>
      <c r="AQ106" s="13">
        <v>2</v>
      </c>
      <c r="AR106" s="13">
        <v>2</v>
      </c>
      <c r="AS106" s="14">
        <v>2</v>
      </c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3</v>
      </c>
      <c r="D107" s="13">
        <v>1</v>
      </c>
      <c r="E107" s="14">
        <v>1</v>
      </c>
      <c r="F107" s="11">
        <v>4</v>
      </c>
      <c r="G107" s="12">
        <v>1</v>
      </c>
      <c r="H107" s="13">
        <v>1</v>
      </c>
      <c r="I107" s="13">
        <v>1</v>
      </c>
      <c r="J107" s="14">
        <v>1</v>
      </c>
      <c r="K107" s="11">
        <v>4</v>
      </c>
      <c r="L107" s="12">
        <v>1</v>
      </c>
      <c r="M107" s="13">
        <v>1</v>
      </c>
      <c r="N107" s="13">
        <v>2</v>
      </c>
      <c r="O107" s="14">
        <v>1</v>
      </c>
      <c r="P107" s="11">
        <v>4</v>
      </c>
      <c r="Q107" s="12">
        <v>1</v>
      </c>
      <c r="R107" s="13">
        <v>1</v>
      </c>
      <c r="S107" s="13">
        <v>1</v>
      </c>
      <c r="T107" s="14">
        <v>2</v>
      </c>
      <c r="U107" s="11">
        <v>4</v>
      </c>
      <c r="V107" s="12">
        <v>1</v>
      </c>
      <c r="W107" s="13">
        <v>1</v>
      </c>
      <c r="X107" s="13">
        <v>1</v>
      </c>
      <c r="Y107" s="14">
        <v>1</v>
      </c>
      <c r="Z107" s="11">
        <v>4</v>
      </c>
      <c r="AA107" s="12">
        <v>1</v>
      </c>
      <c r="AB107" s="13">
        <v>1</v>
      </c>
      <c r="AC107" s="13">
        <v>1</v>
      </c>
      <c r="AD107" s="14">
        <v>1</v>
      </c>
      <c r="AE107" s="11">
        <v>4</v>
      </c>
      <c r="AF107" s="12">
        <v>4</v>
      </c>
      <c r="AG107" s="13">
        <v>1</v>
      </c>
      <c r="AH107" s="13">
        <v>3</v>
      </c>
      <c r="AI107" s="14">
        <v>1</v>
      </c>
      <c r="AJ107" s="11">
        <v>4</v>
      </c>
      <c r="AK107" s="12">
        <v>1</v>
      </c>
      <c r="AL107" s="13">
        <v>1</v>
      </c>
      <c r="AM107" s="13">
        <v>3</v>
      </c>
      <c r="AN107" s="14">
        <v>1</v>
      </c>
      <c r="AO107" s="11">
        <v>4</v>
      </c>
      <c r="AP107" s="12">
        <v>2</v>
      </c>
      <c r="AQ107" s="13">
        <v>5</v>
      </c>
      <c r="AR107" s="13">
        <v>4</v>
      </c>
      <c r="AS107" s="14">
        <v>2</v>
      </c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1</v>
      </c>
      <c r="C108" s="13">
        <v>1</v>
      </c>
      <c r="D108" s="13">
        <v>2</v>
      </c>
      <c r="E108" s="14">
        <v>1</v>
      </c>
      <c r="F108" s="11">
        <v>5</v>
      </c>
      <c r="G108" s="12">
        <v>1</v>
      </c>
      <c r="H108" s="13">
        <v>1</v>
      </c>
      <c r="I108" s="13">
        <v>1</v>
      </c>
      <c r="J108" s="14">
        <v>1</v>
      </c>
      <c r="K108" s="11">
        <v>5</v>
      </c>
      <c r="L108" s="12">
        <v>1</v>
      </c>
      <c r="M108" s="13">
        <v>1</v>
      </c>
      <c r="N108" s="13">
        <v>3</v>
      </c>
      <c r="O108" s="14">
        <v>2</v>
      </c>
      <c r="P108" s="11">
        <v>5</v>
      </c>
      <c r="Q108" s="12">
        <v>3</v>
      </c>
      <c r="R108" s="13">
        <v>1</v>
      </c>
      <c r="S108" s="13">
        <v>2</v>
      </c>
      <c r="T108" s="14">
        <v>1</v>
      </c>
      <c r="U108" s="11">
        <v>5</v>
      </c>
      <c r="V108" s="12">
        <v>2</v>
      </c>
      <c r="W108" s="13">
        <v>1</v>
      </c>
      <c r="X108" s="13">
        <v>1</v>
      </c>
      <c r="Y108" s="14">
        <v>1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>
        <v>2</v>
      </c>
      <c r="AG108" s="13">
        <v>1</v>
      </c>
      <c r="AH108" s="13">
        <v>1</v>
      </c>
      <c r="AI108" s="14">
        <v>1</v>
      </c>
      <c r="AJ108" s="11">
        <v>5</v>
      </c>
      <c r="AK108" s="12">
        <v>3</v>
      </c>
      <c r="AL108" s="13">
        <v>1</v>
      </c>
      <c r="AM108" s="13">
        <v>1</v>
      </c>
      <c r="AN108" s="14">
        <v>3</v>
      </c>
      <c r="AO108" s="11">
        <v>5</v>
      </c>
      <c r="AP108" s="12">
        <v>1</v>
      </c>
      <c r="AQ108" s="13">
        <v>1</v>
      </c>
      <c r="AR108" s="13">
        <v>1</v>
      </c>
      <c r="AS108" s="14">
        <v>2</v>
      </c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2</v>
      </c>
      <c r="C109" s="13">
        <v>3</v>
      </c>
      <c r="D109" s="13">
        <v>2</v>
      </c>
      <c r="E109" s="14">
        <v>1</v>
      </c>
      <c r="F109" s="11">
        <v>6</v>
      </c>
      <c r="G109" s="12">
        <v>2</v>
      </c>
      <c r="H109" s="13">
        <v>1</v>
      </c>
      <c r="I109" s="13">
        <v>1</v>
      </c>
      <c r="J109" s="14">
        <v>1</v>
      </c>
      <c r="K109" s="11">
        <v>6</v>
      </c>
      <c r="L109" s="12">
        <v>2</v>
      </c>
      <c r="M109" s="13">
        <v>2</v>
      </c>
      <c r="N109" s="13">
        <v>2</v>
      </c>
      <c r="O109" s="14">
        <v>2</v>
      </c>
      <c r="P109" s="11">
        <v>6</v>
      </c>
      <c r="Q109" s="12">
        <v>3</v>
      </c>
      <c r="R109" s="13">
        <v>1</v>
      </c>
      <c r="S109" s="13">
        <v>3</v>
      </c>
      <c r="T109" s="14">
        <v>2</v>
      </c>
      <c r="U109" s="11">
        <v>6</v>
      </c>
      <c r="V109" s="12">
        <v>1</v>
      </c>
      <c r="W109" s="13">
        <v>1</v>
      </c>
      <c r="X109" s="13">
        <v>1</v>
      </c>
      <c r="Y109" s="14">
        <v>2</v>
      </c>
      <c r="Z109" s="11">
        <v>6</v>
      </c>
      <c r="AA109" s="12">
        <v>2</v>
      </c>
      <c r="AB109" s="13">
        <v>1</v>
      </c>
      <c r="AC109" s="13">
        <v>1</v>
      </c>
      <c r="AD109" s="14">
        <v>3</v>
      </c>
      <c r="AE109" s="11">
        <v>6</v>
      </c>
      <c r="AF109" s="12">
        <v>2</v>
      </c>
      <c r="AG109" s="13">
        <v>1</v>
      </c>
      <c r="AH109" s="13">
        <v>2</v>
      </c>
      <c r="AI109" s="14">
        <v>3</v>
      </c>
      <c r="AJ109" s="11">
        <v>6</v>
      </c>
      <c r="AK109" s="12">
        <v>1</v>
      </c>
      <c r="AL109" s="13">
        <v>3</v>
      </c>
      <c r="AM109" s="13">
        <v>1</v>
      </c>
      <c r="AN109" s="14">
        <v>3</v>
      </c>
      <c r="AO109" s="11">
        <v>6</v>
      </c>
      <c r="AP109" s="12">
        <v>1</v>
      </c>
      <c r="AQ109" s="13">
        <v>2</v>
      </c>
      <c r="AR109" s="13">
        <v>2</v>
      </c>
      <c r="AS109" s="14">
        <v>3</v>
      </c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1</v>
      </c>
      <c r="C110" s="13">
        <v>2</v>
      </c>
      <c r="D110" s="13">
        <v>1</v>
      </c>
      <c r="E110" s="14">
        <v>1</v>
      </c>
      <c r="F110" s="11">
        <v>7</v>
      </c>
      <c r="G110" s="12">
        <v>1</v>
      </c>
      <c r="H110" s="13">
        <v>1</v>
      </c>
      <c r="I110" s="13">
        <v>2</v>
      </c>
      <c r="J110" s="14">
        <v>2</v>
      </c>
      <c r="K110" s="11">
        <v>7</v>
      </c>
      <c r="L110" s="12">
        <v>2</v>
      </c>
      <c r="M110" s="13">
        <v>1</v>
      </c>
      <c r="N110" s="13">
        <v>1</v>
      </c>
      <c r="O110" s="14">
        <v>1</v>
      </c>
      <c r="P110" s="11">
        <v>7</v>
      </c>
      <c r="Q110" s="12">
        <v>1</v>
      </c>
      <c r="R110" s="13">
        <v>1</v>
      </c>
      <c r="S110" s="13">
        <v>1</v>
      </c>
      <c r="T110" s="14">
        <v>2</v>
      </c>
      <c r="U110" s="11">
        <v>7</v>
      </c>
      <c r="V110" s="12">
        <v>2</v>
      </c>
      <c r="W110" s="13">
        <v>2</v>
      </c>
      <c r="X110" s="13">
        <v>1</v>
      </c>
      <c r="Y110" s="14">
        <v>1</v>
      </c>
      <c r="Z110" s="11">
        <v>7</v>
      </c>
      <c r="AA110" s="12">
        <v>1</v>
      </c>
      <c r="AB110" s="13">
        <v>2</v>
      </c>
      <c r="AC110" s="13">
        <v>1</v>
      </c>
      <c r="AD110" s="14">
        <v>1</v>
      </c>
      <c r="AE110" s="11">
        <v>7</v>
      </c>
      <c r="AF110" s="12">
        <v>1</v>
      </c>
      <c r="AG110" s="13">
        <v>2</v>
      </c>
      <c r="AH110" s="13">
        <v>1</v>
      </c>
      <c r="AI110" s="14">
        <v>1</v>
      </c>
      <c r="AJ110" s="11">
        <v>7</v>
      </c>
      <c r="AK110" s="12">
        <v>1</v>
      </c>
      <c r="AL110" s="13">
        <v>1</v>
      </c>
      <c r="AM110" s="13">
        <v>1</v>
      </c>
      <c r="AN110" s="14">
        <v>2</v>
      </c>
      <c r="AO110" s="11">
        <v>7</v>
      </c>
      <c r="AP110" s="12">
        <v>2</v>
      </c>
      <c r="AQ110" s="13">
        <v>1</v>
      </c>
      <c r="AR110" s="13">
        <v>1</v>
      </c>
      <c r="AS110" s="14">
        <v>1</v>
      </c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1</v>
      </c>
      <c r="D111" s="13">
        <v>1</v>
      </c>
      <c r="E111" s="14">
        <v>1</v>
      </c>
      <c r="F111" s="11">
        <v>8</v>
      </c>
      <c r="G111" s="12">
        <v>1</v>
      </c>
      <c r="H111" s="13">
        <v>2</v>
      </c>
      <c r="I111" s="13">
        <v>2</v>
      </c>
      <c r="J111" s="14">
        <v>2</v>
      </c>
      <c r="K111" s="11">
        <v>8</v>
      </c>
      <c r="L111" s="12">
        <v>2</v>
      </c>
      <c r="M111" s="13">
        <v>1</v>
      </c>
      <c r="N111" s="13">
        <v>2</v>
      </c>
      <c r="O111" s="14">
        <v>1</v>
      </c>
      <c r="P111" s="11">
        <v>8</v>
      </c>
      <c r="Q111" s="12">
        <v>1</v>
      </c>
      <c r="R111" s="13">
        <v>2</v>
      </c>
      <c r="S111" s="13">
        <v>1</v>
      </c>
      <c r="T111" s="14">
        <v>2</v>
      </c>
      <c r="U111" s="11">
        <v>8</v>
      </c>
      <c r="V111" s="12">
        <v>1</v>
      </c>
      <c r="W111" s="13">
        <v>1</v>
      </c>
      <c r="X111" s="13">
        <v>2</v>
      </c>
      <c r="Y111" s="14">
        <v>1</v>
      </c>
      <c r="Z111" s="11">
        <v>8</v>
      </c>
      <c r="AA111" s="12">
        <v>1</v>
      </c>
      <c r="AB111" s="13">
        <v>2</v>
      </c>
      <c r="AC111" s="13">
        <v>1</v>
      </c>
      <c r="AD111" s="14">
        <v>2</v>
      </c>
      <c r="AE111" s="11">
        <v>8</v>
      </c>
      <c r="AF111" s="12">
        <v>2</v>
      </c>
      <c r="AG111" s="13">
        <v>1</v>
      </c>
      <c r="AH111" s="13">
        <v>1</v>
      </c>
      <c r="AI111" s="14">
        <v>1</v>
      </c>
      <c r="AJ111" s="11">
        <v>8</v>
      </c>
      <c r="AK111" s="12">
        <v>2</v>
      </c>
      <c r="AL111" s="13">
        <v>1</v>
      </c>
      <c r="AM111" s="13">
        <v>2</v>
      </c>
      <c r="AN111" s="14">
        <v>1</v>
      </c>
      <c r="AO111" s="11">
        <v>8</v>
      </c>
      <c r="AP111" s="12">
        <v>1</v>
      </c>
      <c r="AQ111" s="13">
        <v>1</v>
      </c>
      <c r="AR111" s="13">
        <v>2</v>
      </c>
      <c r="AS111" s="14">
        <v>2</v>
      </c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1</v>
      </c>
      <c r="C112" s="13">
        <v>1</v>
      </c>
      <c r="D112" s="13">
        <v>1</v>
      </c>
      <c r="E112" s="14">
        <v>2</v>
      </c>
      <c r="F112" s="11">
        <v>9</v>
      </c>
      <c r="G112" s="12">
        <v>1</v>
      </c>
      <c r="H112" s="13">
        <v>1</v>
      </c>
      <c r="I112" s="13">
        <v>1</v>
      </c>
      <c r="J112" s="14">
        <v>1</v>
      </c>
      <c r="K112" s="11">
        <v>9</v>
      </c>
      <c r="L112" s="12">
        <v>2</v>
      </c>
      <c r="M112" s="13">
        <v>1</v>
      </c>
      <c r="N112" s="13">
        <v>3</v>
      </c>
      <c r="O112" s="14">
        <v>2</v>
      </c>
      <c r="P112" s="11">
        <v>9</v>
      </c>
      <c r="Q112" s="12">
        <v>1</v>
      </c>
      <c r="R112" s="13">
        <v>1</v>
      </c>
      <c r="S112" s="13">
        <v>3</v>
      </c>
      <c r="T112" s="14">
        <v>1</v>
      </c>
      <c r="U112" s="11">
        <v>9</v>
      </c>
      <c r="V112" s="12">
        <v>1</v>
      </c>
      <c r="W112" s="13">
        <v>2</v>
      </c>
      <c r="X112" s="13">
        <v>1</v>
      </c>
      <c r="Y112" s="14">
        <v>1</v>
      </c>
      <c r="Z112" s="11">
        <v>9</v>
      </c>
      <c r="AA112" s="12">
        <v>1</v>
      </c>
      <c r="AB112" s="13">
        <v>3</v>
      </c>
      <c r="AC112" s="13">
        <v>1</v>
      </c>
      <c r="AD112" s="14">
        <v>1</v>
      </c>
      <c r="AE112" s="11">
        <v>9</v>
      </c>
      <c r="AF112" s="12">
        <v>1</v>
      </c>
      <c r="AG112" s="13">
        <v>2</v>
      </c>
      <c r="AH112" s="13">
        <v>1</v>
      </c>
      <c r="AI112" s="14">
        <v>4</v>
      </c>
      <c r="AJ112" s="11">
        <v>9</v>
      </c>
      <c r="AK112" s="12">
        <v>1</v>
      </c>
      <c r="AL112" s="13">
        <v>1</v>
      </c>
      <c r="AM112" s="13">
        <v>2</v>
      </c>
      <c r="AN112" s="14">
        <v>2</v>
      </c>
      <c r="AO112" s="11">
        <v>9</v>
      </c>
      <c r="AP112" s="12">
        <v>1</v>
      </c>
      <c r="AQ112" s="13">
        <v>1</v>
      </c>
      <c r="AR112" s="13">
        <v>5</v>
      </c>
      <c r="AS112" s="14">
        <v>5</v>
      </c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1</v>
      </c>
      <c r="C113" s="13">
        <v>1</v>
      </c>
      <c r="D113" s="13">
        <v>1</v>
      </c>
      <c r="E113" s="14">
        <v>1</v>
      </c>
      <c r="F113" s="11">
        <v>10</v>
      </c>
      <c r="G113" s="12">
        <v>1</v>
      </c>
      <c r="H113" s="13">
        <v>2</v>
      </c>
      <c r="I113" s="13">
        <v>1</v>
      </c>
      <c r="J113" s="14">
        <v>1</v>
      </c>
      <c r="K113" s="11">
        <v>10</v>
      </c>
      <c r="L113" s="12">
        <v>1</v>
      </c>
      <c r="M113" s="13">
        <v>2</v>
      </c>
      <c r="N113" s="13">
        <v>1</v>
      </c>
      <c r="O113" s="14">
        <v>1</v>
      </c>
      <c r="P113" s="11">
        <v>10</v>
      </c>
      <c r="Q113" s="12">
        <v>4</v>
      </c>
      <c r="R113" s="13">
        <v>1</v>
      </c>
      <c r="S113" s="13">
        <v>1</v>
      </c>
      <c r="T113" s="14">
        <v>1</v>
      </c>
      <c r="U113" s="11">
        <v>10</v>
      </c>
      <c r="V113" s="12">
        <v>1</v>
      </c>
      <c r="W113" s="13">
        <v>2</v>
      </c>
      <c r="X113" s="13">
        <v>1</v>
      </c>
      <c r="Y113" s="14">
        <v>1</v>
      </c>
      <c r="Z113" s="11">
        <v>10</v>
      </c>
      <c r="AA113" s="12">
        <v>1</v>
      </c>
      <c r="AB113" s="13">
        <v>1</v>
      </c>
      <c r="AC113" s="13">
        <v>1</v>
      </c>
      <c r="AD113" s="14">
        <v>1</v>
      </c>
      <c r="AE113" s="11">
        <v>10</v>
      </c>
      <c r="AF113" s="12">
        <v>1</v>
      </c>
      <c r="AG113" s="13">
        <v>1</v>
      </c>
      <c r="AH113" s="13">
        <v>1</v>
      </c>
      <c r="AI113" s="14">
        <v>1</v>
      </c>
      <c r="AJ113" s="11">
        <v>10</v>
      </c>
      <c r="AK113" s="12">
        <v>3</v>
      </c>
      <c r="AL113" s="13">
        <v>1</v>
      </c>
      <c r="AM113" s="13">
        <v>2</v>
      </c>
      <c r="AN113" s="14">
        <v>4</v>
      </c>
      <c r="AO113" s="11">
        <v>10</v>
      </c>
      <c r="AP113" s="12">
        <v>1</v>
      </c>
      <c r="AQ113" s="13">
        <v>1</v>
      </c>
      <c r="AR113" s="13">
        <v>1</v>
      </c>
      <c r="AS113" s="14">
        <v>1</v>
      </c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2</v>
      </c>
      <c r="C114" s="13">
        <v>2</v>
      </c>
      <c r="D114" s="13">
        <v>1</v>
      </c>
      <c r="E114" s="14">
        <v>1</v>
      </c>
      <c r="F114" s="11">
        <v>11</v>
      </c>
      <c r="G114" s="12">
        <v>2</v>
      </c>
      <c r="H114" s="13">
        <v>1</v>
      </c>
      <c r="I114" s="13">
        <v>2</v>
      </c>
      <c r="J114" s="14">
        <v>2</v>
      </c>
      <c r="K114" s="11">
        <v>11</v>
      </c>
      <c r="L114" s="12">
        <v>1</v>
      </c>
      <c r="M114" s="13">
        <v>2</v>
      </c>
      <c r="N114" s="13">
        <v>2</v>
      </c>
      <c r="O114" s="14">
        <v>1</v>
      </c>
      <c r="P114" s="11">
        <v>11</v>
      </c>
      <c r="Q114" s="12">
        <v>2</v>
      </c>
      <c r="R114" s="13">
        <v>1</v>
      </c>
      <c r="S114" s="13">
        <v>1</v>
      </c>
      <c r="T114" s="14">
        <v>2</v>
      </c>
      <c r="U114" s="11">
        <v>11</v>
      </c>
      <c r="V114" s="12">
        <v>2</v>
      </c>
      <c r="W114" s="13">
        <v>1</v>
      </c>
      <c r="X114" s="13">
        <v>2</v>
      </c>
      <c r="Y114" s="14">
        <v>1</v>
      </c>
      <c r="Z114" s="11">
        <v>11</v>
      </c>
      <c r="AA114" s="12">
        <v>2</v>
      </c>
      <c r="AB114" s="13">
        <v>2</v>
      </c>
      <c r="AC114" s="13">
        <v>1</v>
      </c>
      <c r="AD114" s="14">
        <v>1</v>
      </c>
      <c r="AE114" s="11">
        <v>11</v>
      </c>
      <c r="AF114" s="12">
        <v>2</v>
      </c>
      <c r="AG114" s="13">
        <v>1</v>
      </c>
      <c r="AH114" s="13">
        <v>1</v>
      </c>
      <c r="AI114" s="14">
        <v>1</v>
      </c>
      <c r="AJ114" s="11">
        <v>11</v>
      </c>
      <c r="AK114" s="12">
        <v>1</v>
      </c>
      <c r="AL114" s="13">
        <v>2</v>
      </c>
      <c r="AM114" s="13">
        <v>1</v>
      </c>
      <c r="AN114" s="14">
        <v>1</v>
      </c>
      <c r="AO114" s="11">
        <v>11</v>
      </c>
      <c r="AP114" s="12">
        <v>2</v>
      </c>
      <c r="AQ114" s="13">
        <v>2</v>
      </c>
      <c r="AR114" s="13">
        <v>2</v>
      </c>
      <c r="AS114" s="14">
        <v>2</v>
      </c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1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1</v>
      </c>
      <c r="I115" s="13">
        <v>1</v>
      </c>
      <c r="J115" s="14">
        <v>1</v>
      </c>
      <c r="K115" s="11">
        <v>12</v>
      </c>
      <c r="L115" s="12">
        <v>1</v>
      </c>
      <c r="M115" s="13">
        <v>1</v>
      </c>
      <c r="N115" s="13">
        <v>1</v>
      </c>
      <c r="O115" s="14">
        <v>1</v>
      </c>
      <c r="P115" s="11">
        <v>12</v>
      </c>
      <c r="Q115" s="12">
        <v>1</v>
      </c>
      <c r="R115" s="13">
        <v>4</v>
      </c>
      <c r="S115" s="13">
        <v>1</v>
      </c>
      <c r="T115" s="14">
        <v>1</v>
      </c>
      <c r="U115" s="11">
        <v>12</v>
      </c>
      <c r="V115" s="12">
        <v>1</v>
      </c>
      <c r="W115" s="13">
        <v>1</v>
      </c>
      <c r="X115" s="13">
        <v>2</v>
      </c>
      <c r="Y115" s="14">
        <v>1</v>
      </c>
      <c r="Z115" s="11">
        <v>12</v>
      </c>
      <c r="AA115" s="12">
        <v>1</v>
      </c>
      <c r="AB115" s="13">
        <v>1</v>
      </c>
      <c r="AC115" s="13">
        <v>1</v>
      </c>
      <c r="AD115" s="14">
        <v>1</v>
      </c>
      <c r="AE115" s="11">
        <v>12</v>
      </c>
      <c r="AF115" s="12">
        <v>1</v>
      </c>
      <c r="AG115" s="13">
        <v>2</v>
      </c>
      <c r="AH115" s="13">
        <v>1</v>
      </c>
      <c r="AI115" s="14">
        <v>1</v>
      </c>
      <c r="AJ115" s="11">
        <v>12</v>
      </c>
      <c r="AK115" s="12">
        <v>1</v>
      </c>
      <c r="AL115" s="13">
        <v>1</v>
      </c>
      <c r="AM115" s="13">
        <v>2</v>
      </c>
      <c r="AN115" s="14">
        <v>1</v>
      </c>
      <c r="AO115" s="11">
        <v>12</v>
      </c>
      <c r="AP115" s="12">
        <v>1</v>
      </c>
      <c r="AQ115" s="13">
        <v>3</v>
      </c>
      <c r="AR115" s="13">
        <v>1</v>
      </c>
      <c r="AS115" s="14">
        <v>1</v>
      </c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2</v>
      </c>
      <c r="C116" s="13">
        <v>2</v>
      </c>
      <c r="D116" s="13">
        <v>1</v>
      </c>
      <c r="E116" s="14">
        <v>2</v>
      </c>
      <c r="F116" s="11">
        <v>13</v>
      </c>
      <c r="G116" s="12">
        <v>2</v>
      </c>
      <c r="H116" s="13">
        <v>2</v>
      </c>
      <c r="I116" s="13">
        <v>1</v>
      </c>
      <c r="J116" s="14">
        <v>1</v>
      </c>
      <c r="K116" s="11">
        <v>13</v>
      </c>
      <c r="L116" s="12">
        <v>1</v>
      </c>
      <c r="M116" s="13">
        <v>1</v>
      </c>
      <c r="N116" s="13">
        <v>2</v>
      </c>
      <c r="O116" s="14">
        <v>1</v>
      </c>
      <c r="P116" s="11">
        <v>13</v>
      </c>
      <c r="Q116" s="12">
        <v>2</v>
      </c>
      <c r="R116" s="13">
        <v>1</v>
      </c>
      <c r="S116" s="13">
        <v>1</v>
      </c>
      <c r="T116" s="14">
        <v>2</v>
      </c>
      <c r="U116" s="11">
        <v>13</v>
      </c>
      <c r="V116" s="12">
        <v>1</v>
      </c>
      <c r="W116" s="13">
        <v>1</v>
      </c>
      <c r="X116" s="13">
        <v>2</v>
      </c>
      <c r="Y116" s="14">
        <v>2</v>
      </c>
      <c r="Z116" s="11">
        <v>13</v>
      </c>
      <c r="AA116" s="12">
        <v>1</v>
      </c>
      <c r="AB116" s="13">
        <v>1</v>
      </c>
      <c r="AC116" s="13">
        <v>2</v>
      </c>
      <c r="AD116" s="14">
        <v>1</v>
      </c>
      <c r="AE116" s="11">
        <v>13</v>
      </c>
      <c r="AF116" s="12">
        <v>2</v>
      </c>
      <c r="AG116" s="13">
        <v>2</v>
      </c>
      <c r="AH116" s="13">
        <v>1</v>
      </c>
      <c r="AI116" s="14">
        <v>1</v>
      </c>
      <c r="AJ116" s="11">
        <v>13</v>
      </c>
      <c r="AK116" s="12">
        <v>1</v>
      </c>
      <c r="AL116" s="13">
        <v>2</v>
      </c>
      <c r="AM116" s="13">
        <v>3</v>
      </c>
      <c r="AN116" s="14">
        <v>2</v>
      </c>
      <c r="AO116" s="11">
        <v>13</v>
      </c>
      <c r="AP116" s="12">
        <v>2</v>
      </c>
      <c r="AQ116" s="13">
        <v>2</v>
      </c>
      <c r="AR116" s="13">
        <v>2</v>
      </c>
      <c r="AS116" s="14">
        <v>2</v>
      </c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2</v>
      </c>
      <c r="C117" s="13">
        <v>4</v>
      </c>
      <c r="D117" s="13">
        <v>1</v>
      </c>
      <c r="E117" s="14">
        <v>2</v>
      </c>
      <c r="F117" s="11">
        <v>14</v>
      </c>
      <c r="G117" s="12">
        <v>1</v>
      </c>
      <c r="H117" s="13">
        <v>1</v>
      </c>
      <c r="I117" s="13">
        <v>1</v>
      </c>
      <c r="J117" s="14">
        <v>1</v>
      </c>
      <c r="K117" s="11">
        <v>14</v>
      </c>
      <c r="L117" s="12">
        <v>2</v>
      </c>
      <c r="M117" s="13">
        <v>1</v>
      </c>
      <c r="N117" s="13">
        <v>1</v>
      </c>
      <c r="O117" s="14">
        <v>1</v>
      </c>
      <c r="P117" s="11">
        <v>14</v>
      </c>
      <c r="Q117" s="12">
        <v>2</v>
      </c>
      <c r="R117" s="13">
        <v>4</v>
      </c>
      <c r="S117" s="13">
        <v>1</v>
      </c>
      <c r="T117" s="14">
        <v>1</v>
      </c>
      <c r="U117" s="11">
        <v>14</v>
      </c>
      <c r="V117" s="12">
        <v>1</v>
      </c>
      <c r="W117" s="13">
        <v>1</v>
      </c>
      <c r="X117" s="13">
        <v>1</v>
      </c>
      <c r="Y117" s="14">
        <v>1</v>
      </c>
      <c r="Z117" s="11">
        <v>14</v>
      </c>
      <c r="AA117" s="12">
        <v>2</v>
      </c>
      <c r="AB117" s="13">
        <v>1</v>
      </c>
      <c r="AC117" s="13">
        <v>1</v>
      </c>
      <c r="AD117" s="14">
        <v>1</v>
      </c>
      <c r="AE117" s="11">
        <v>14</v>
      </c>
      <c r="AF117" s="12">
        <v>2</v>
      </c>
      <c r="AG117" s="13">
        <v>2</v>
      </c>
      <c r="AH117" s="13">
        <v>3</v>
      </c>
      <c r="AI117" s="14">
        <v>2</v>
      </c>
      <c r="AJ117" s="11">
        <v>14</v>
      </c>
      <c r="AK117" s="12">
        <v>3</v>
      </c>
      <c r="AL117" s="13">
        <v>2</v>
      </c>
      <c r="AM117" s="13">
        <v>1</v>
      </c>
      <c r="AN117" s="14">
        <v>3</v>
      </c>
      <c r="AO117" s="11">
        <v>14</v>
      </c>
      <c r="AP117" s="12">
        <v>2</v>
      </c>
      <c r="AQ117" s="13">
        <v>2</v>
      </c>
      <c r="AR117" s="13">
        <v>2</v>
      </c>
      <c r="AS117" s="14">
        <v>1</v>
      </c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1</v>
      </c>
      <c r="C118" s="13">
        <v>1</v>
      </c>
      <c r="D118" s="13">
        <v>1</v>
      </c>
      <c r="E118" s="14">
        <v>2</v>
      </c>
      <c r="F118" s="11">
        <v>15</v>
      </c>
      <c r="G118" s="12">
        <v>1</v>
      </c>
      <c r="H118" s="13">
        <v>1</v>
      </c>
      <c r="I118" s="13">
        <v>1</v>
      </c>
      <c r="J118" s="14">
        <v>1</v>
      </c>
      <c r="K118" s="11">
        <v>15</v>
      </c>
      <c r="L118" s="12">
        <v>1</v>
      </c>
      <c r="M118" s="13">
        <v>1</v>
      </c>
      <c r="N118" s="13">
        <v>1</v>
      </c>
      <c r="O118" s="14">
        <v>2</v>
      </c>
      <c r="P118" s="11">
        <v>15</v>
      </c>
      <c r="Q118" s="12">
        <v>2</v>
      </c>
      <c r="R118" s="13">
        <v>1</v>
      </c>
      <c r="S118" s="13">
        <v>1</v>
      </c>
      <c r="T118" s="14">
        <v>1</v>
      </c>
      <c r="U118" s="11">
        <v>15</v>
      </c>
      <c r="V118" s="12">
        <v>1</v>
      </c>
      <c r="W118" s="13">
        <v>2</v>
      </c>
      <c r="X118" s="13">
        <v>1</v>
      </c>
      <c r="Y118" s="14">
        <v>1</v>
      </c>
      <c r="Z118" s="11">
        <v>15</v>
      </c>
      <c r="AA118" s="12">
        <v>1</v>
      </c>
      <c r="AB118" s="13">
        <v>1</v>
      </c>
      <c r="AC118" s="13">
        <v>1</v>
      </c>
      <c r="AD118" s="14">
        <v>2</v>
      </c>
      <c r="AE118" s="11">
        <v>15</v>
      </c>
      <c r="AF118" s="12">
        <v>1</v>
      </c>
      <c r="AG118" s="13">
        <v>2</v>
      </c>
      <c r="AH118" s="13">
        <v>2</v>
      </c>
      <c r="AI118" s="14">
        <v>1</v>
      </c>
      <c r="AJ118" s="11">
        <v>15</v>
      </c>
      <c r="AK118" s="12">
        <v>1</v>
      </c>
      <c r="AL118" s="13">
        <v>2</v>
      </c>
      <c r="AM118" s="13">
        <v>1</v>
      </c>
      <c r="AN118" s="14">
        <v>2</v>
      </c>
      <c r="AO118" s="11">
        <v>15</v>
      </c>
      <c r="AP118" s="12">
        <v>2</v>
      </c>
      <c r="AQ118" s="13">
        <v>1</v>
      </c>
      <c r="AR118" s="13">
        <v>1</v>
      </c>
      <c r="AS118" s="14">
        <v>2</v>
      </c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1</v>
      </c>
      <c r="C119" s="13">
        <v>1</v>
      </c>
      <c r="D119" s="13">
        <v>2</v>
      </c>
      <c r="E119" s="14">
        <v>1</v>
      </c>
      <c r="F119" s="11">
        <v>16</v>
      </c>
      <c r="G119" s="12">
        <v>1</v>
      </c>
      <c r="H119" s="13">
        <v>1</v>
      </c>
      <c r="I119" s="13">
        <v>1</v>
      </c>
      <c r="J119" s="14">
        <v>1</v>
      </c>
      <c r="K119" s="11">
        <v>16</v>
      </c>
      <c r="L119" s="12">
        <v>1</v>
      </c>
      <c r="M119" s="13">
        <v>1</v>
      </c>
      <c r="N119" s="13">
        <v>1</v>
      </c>
      <c r="O119" s="14">
        <v>1</v>
      </c>
      <c r="P119" s="11">
        <v>16</v>
      </c>
      <c r="Q119" s="12">
        <v>1</v>
      </c>
      <c r="R119" s="13">
        <v>1</v>
      </c>
      <c r="S119" s="13">
        <v>1</v>
      </c>
      <c r="T119" s="14">
        <v>3</v>
      </c>
      <c r="U119" s="11">
        <v>16</v>
      </c>
      <c r="V119" s="12">
        <v>1</v>
      </c>
      <c r="W119" s="13">
        <v>1</v>
      </c>
      <c r="X119" s="13">
        <v>1</v>
      </c>
      <c r="Y119" s="14">
        <v>1</v>
      </c>
      <c r="Z119" s="11">
        <v>16</v>
      </c>
      <c r="AA119" s="12">
        <v>1</v>
      </c>
      <c r="AB119" s="13">
        <v>1</v>
      </c>
      <c r="AC119" s="13">
        <v>1</v>
      </c>
      <c r="AD119" s="14">
        <v>1</v>
      </c>
      <c r="AE119" s="11">
        <v>16</v>
      </c>
      <c r="AF119" s="12">
        <v>1</v>
      </c>
      <c r="AG119" s="13">
        <v>1</v>
      </c>
      <c r="AH119" s="13">
        <v>1</v>
      </c>
      <c r="AI119" s="14">
        <v>2</v>
      </c>
      <c r="AJ119" s="11">
        <v>16</v>
      </c>
      <c r="AK119" s="12">
        <v>4</v>
      </c>
      <c r="AL119" s="13">
        <v>3</v>
      </c>
      <c r="AM119" s="13">
        <v>1</v>
      </c>
      <c r="AN119" s="14">
        <v>2</v>
      </c>
      <c r="AO119" s="11">
        <v>16</v>
      </c>
      <c r="AP119" s="12">
        <v>1</v>
      </c>
      <c r="AQ119" s="13">
        <v>1</v>
      </c>
      <c r="AR119" s="13">
        <v>2</v>
      </c>
      <c r="AS119" s="14">
        <v>1</v>
      </c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2</v>
      </c>
      <c r="C120" s="13">
        <v>1</v>
      </c>
      <c r="D120" s="13">
        <v>2</v>
      </c>
      <c r="E120" s="14">
        <v>2</v>
      </c>
      <c r="F120" s="11">
        <v>17</v>
      </c>
      <c r="G120" s="12">
        <v>1</v>
      </c>
      <c r="H120" s="13">
        <v>1</v>
      </c>
      <c r="I120" s="13">
        <v>1</v>
      </c>
      <c r="J120" s="14">
        <v>1</v>
      </c>
      <c r="K120" s="11">
        <v>17</v>
      </c>
      <c r="L120" s="12">
        <v>2</v>
      </c>
      <c r="M120" s="13">
        <v>1</v>
      </c>
      <c r="N120" s="13">
        <v>1</v>
      </c>
      <c r="O120" s="14">
        <v>1</v>
      </c>
      <c r="P120" s="11">
        <v>17</v>
      </c>
      <c r="Q120" s="12">
        <v>1</v>
      </c>
      <c r="R120" s="13">
        <v>2</v>
      </c>
      <c r="S120" s="13">
        <v>2</v>
      </c>
      <c r="T120" s="14">
        <v>1</v>
      </c>
      <c r="U120" s="11">
        <v>17</v>
      </c>
      <c r="V120" s="12">
        <v>1</v>
      </c>
      <c r="W120" s="13">
        <v>1</v>
      </c>
      <c r="X120" s="13">
        <v>1</v>
      </c>
      <c r="Y120" s="14">
        <v>3</v>
      </c>
      <c r="Z120" s="11">
        <v>17</v>
      </c>
      <c r="AA120" s="12">
        <v>1</v>
      </c>
      <c r="AB120" s="13">
        <v>1</v>
      </c>
      <c r="AC120" s="13">
        <v>1</v>
      </c>
      <c r="AD120" s="14">
        <v>2</v>
      </c>
      <c r="AE120" s="11">
        <v>17</v>
      </c>
      <c r="AF120" s="12">
        <v>1</v>
      </c>
      <c r="AG120" s="13">
        <v>1</v>
      </c>
      <c r="AH120" s="13">
        <v>1</v>
      </c>
      <c r="AI120" s="14">
        <v>3</v>
      </c>
      <c r="AJ120" s="11">
        <v>17</v>
      </c>
      <c r="AK120" s="12">
        <v>2</v>
      </c>
      <c r="AL120" s="13">
        <v>3</v>
      </c>
      <c r="AM120" s="13">
        <v>1</v>
      </c>
      <c r="AN120" s="14">
        <v>1</v>
      </c>
      <c r="AO120" s="11">
        <v>17</v>
      </c>
      <c r="AP120" s="12">
        <v>1</v>
      </c>
      <c r="AQ120" s="13">
        <v>2</v>
      </c>
      <c r="AR120" s="13">
        <v>1</v>
      </c>
      <c r="AS120" s="14">
        <v>1</v>
      </c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2</v>
      </c>
      <c r="C121" s="17">
        <v>2</v>
      </c>
      <c r="D121" s="17">
        <v>2</v>
      </c>
      <c r="E121" s="18">
        <v>2</v>
      </c>
      <c r="F121" s="15">
        <v>18</v>
      </c>
      <c r="G121" s="16">
        <v>1</v>
      </c>
      <c r="H121" s="17">
        <v>1</v>
      </c>
      <c r="I121" s="17">
        <v>1</v>
      </c>
      <c r="J121" s="18">
        <v>2</v>
      </c>
      <c r="K121" s="15">
        <v>18</v>
      </c>
      <c r="L121" s="16">
        <v>1</v>
      </c>
      <c r="M121" s="17">
        <v>2</v>
      </c>
      <c r="N121" s="17">
        <v>2</v>
      </c>
      <c r="O121" s="18">
        <v>2</v>
      </c>
      <c r="P121" s="15">
        <v>18</v>
      </c>
      <c r="Q121" s="16">
        <v>1</v>
      </c>
      <c r="R121" s="17">
        <v>2</v>
      </c>
      <c r="S121" s="17">
        <v>2</v>
      </c>
      <c r="T121" s="18">
        <v>1</v>
      </c>
      <c r="U121" s="15">
        <v>18</v>
      </c>
      <c r="V121" s="16">
        <v>2</v>
      </c>
      <c r="W121" s="17">
        <v>2</v>
      </c>
      <c r="X121" s="17">
        <v>2</v>
      </c>
      <c r="Y121" s="18">
        <v>2</v>
      </c>
      <c r="Z121" s="15">
        <v>18</v>
      </c>
      <c r="AA121" s="16">
        <v>1</v>
      </c>
      <c r="AB121" s="17">
        <v>1</v>
      </c>
      <c r="AC121" s="17">
        <v>2</v>
      </c>
      <c r="AD121" s="18">
        <v>1</v>
      </c>
      <c r="AE121" s="15">
        <v>18</v>
      </c>
      <c r="AF121" s="16">
        <v>1</v>
      </c>
      <c r="AG121" s="17">
        <v>1</v>
      </c>
      <c r="AH121" s="17">
        <v>2</v>
      </c>
      <c r="AI121" s="18">
        <v>2</v>
      </c>
      <c r="AJ121" s="15">
        <v>18</v>
      </c>
      <c r="AK121" s="16">
        <v>2</v>
      </c>
      <c r="AL121" s="17">
        <v>3</v>
      </c>
      <c r="AM121" s="17">
        <v>2</v>
      </c>
      <c r="AN121" s="18">
        <v>1</v>
      </c>
      <c r="AO121" s="15">
        <v>18</v>
      </c>
      <c r="AP121" s="16">
        <v>1</v>
      </c>
      <c r="AQ121" s="17">
        <v>1</v>
      </c>
      <c r="AR121" s="17">
        <v>1</v>
      </c>
      <c r="AS121" s="18">
        <v>2</v>
      </c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31</v>
      </c>
      <c r="B122" s="19">
        <f>SUM(B104:B121)</f>
        <v>24</v>
      </c>
      <c r="C122" s="20">
        <f>SUM(C104:C121)</f>
        <v>30</v>
      </c>
      <c r="D122" s="20">
        <f>SUM(D104:D121)</f>
        <v>23</v>
      </c>
      <c r="E122" s="21">
        <f>SUM(E104:E121)</f>
        <v>24</v>
      </c>
      <c r="F122" s="3" t="s">
        <v>31</v>
      </c>
      <c r="G122" s="19">
        <f>SUM(G104:G121)</f>
        <v>22</v>
      </c>
      <c r="H122" s="20">
        <f>SUM(H104:H121)</f>
        <v>21</v>
      </c>
      <c r="I122" s="20">
        <f>SUM(I104:I121)</f>
        <v>22</v>
      </c>
      <c r="J122" s="21">
        <f>SUM(J104:J121)</f>
        <v>23</v>
      </c>
      <c r="K122" s="3" t="s">
        <v>31</v>
      </c>
      <c r="L122" s="19">
        <f>SUM(L104:L121)</f>
        <v>26</v>
      </c>
      <c r="M122" s="20">
        <f>SUM(M104:M121)</f>
        <v>24</v>
      </c>
      <c r="N122" s="20">
        <f>SUM(N104:N121)</f>
        <v>29</v>
      </c>
      <c r="O122" s="21">
        <f>SUM(O104:O121)</f>
        <v>24</v>
      </c>
      <c r="P122" s="3" t="s">
        <v>31</v>
      </c>
      <c r="Q122" s="19">
        <f>SUM(Q104:Q121)</f>
        <v>30</v>
      </c>
      <c r="R122" s="20">
        <f>SUM(R104:R121)</f>
        <v>28</v>
      </c>
      <c r="S122" s="20">
        <f>SUM(S104:S121)</f>
        <v>26</v>
      </c>
      <c r="T122" s="21">
        <f>SUM(T104:T121)</f>
        <v>26</v>
      </c>
      <c r="U122" s="3" t="s">
        <v>31</v>
      </c>
      <c r="V122" s="19">
        <f>SUM(V104:V121)</f>
        <v>24</v>
      </c>
      <c r="W122" s="20">
        <f>SUM(W104:W121)</f>
        <v>24</v>
      </c>
      <c r="X122" s="20">
        <f>SUM(X104:X121)</f>
        <v>23</v>
      </c>
      <c r="Y122" s="21">
        <f>SUM(Y104:Y121)</f>
        <v>24</v>
      </c>
      <c r="Z122" s="3" t="s">
        <v>31</v>
      </c>
      <c r="AA122" s="19">
        <f>SUM(AA104:AA121)</f>
        <v>22</v>
      </c>
      <c r="AB122" s="20">
        <f>SUM(AB104:AB121)</f>
        <v>23</v>
      </c>
      <c r="AC122" s="20">
        <f>SUM(AC104:AC121)</f>
        <v>20</v>
      </c>
      <c r="AD122" s="21">
        <f>SUM(AD104:AD121)</f>
        <v>24</v>
      </c>
      <c r="AE122" s="3" t="s">
        <v>31</v>
      </c>
      <c r="AF122" s="19">
        <f>SUM(AF104:AF121)</f>
        <v>29</v>
      </c>
      <c r="AG122" s="20">
        <f>SUM(AG104:AG121)</f>
        <v>26</v>
      </c>
      <c r="AH122" s="20">
        <f>SUM(AH104:AH121)</f>
        <v>26</v>
      </c>
      <c r="AI122" s="21">
        <f>SUM(AI104:AI121)</f>
        <v>29</v>
      </c>
      <c r="AJ122" s="3" t="s">
        <v>31</v>
      </c>
      <c r="AK122" s="19">
        <f>SUM(AK104:AK121)</f>
        <v>31</v>
      </c>
      <c r="AL122" s="20">
        <f>SUM(AL104:AL121)</f>
        <v>31</v>
      </c>
      <c r="AM122" s="20">
        <f>SUM(AM104:AM121)</f>
        <v>30</v>
      </c>
      <c r="AN122" s="21">
        <f>SUM(AN104:AN121)</f>
        <v>32</v>
      </c>
      <c r="AO122" s="3" t="s">
        <v>31</v>
      </c>
      <c r="AP122" s="19">
        <f>SUM(AP104:AP121)</f>
        <v>26</v>
      </c>
      <c r="AQ122" s="20">
        <f>SUM(AQ104:AQ121)</f>
        <v>31</v>
      </c>
      <c r="AR122" s="20">
        <f>SUM(AR104:AR121)</f>
        <v>33</v>
      </c>
      <c r="AS122" s="21">
        <f>SUM(AS104:AS121)</f>
        <v>32</v>
      </c>
      <c r="AT122" s="3" t="s">
        <v>31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31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31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31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31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31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31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31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101</v>
      </c>
      <c r="F123" s="2"/>
      <c r="G123" s="2"/>
      <c r="H123" s="2"/>
      <c r="I123" s="2"/>
      <c r="J123" s="22">
        <f>SUM(G122:J122)</f>
        <v>88</v>
      </c>
      <c r="K123" s="2"/>
      <c r="L123" s="2"/>
      <c r="M123" s="2"/>
      <c r="N123" s="2"/>
      <c r="O123" s="22">
        <f>SUM(L122:O122)</f>
        <v>103</v>
      </c>
      <c r="P123" s="2"/>
      <c r="Q123" s="2"/>
      <c r="R123" s="2"/>
      <c r="S123" s="2"/>
      <c r="T123" s="22">
        <f>SUM(Q122:T122)</f>
        <v>110</v>
      </c>
      <c r="U123" s="2"/>
      <c r="V123" s="2"/>
      <c r="W123" s="2"/>
      <c r="X123" s="2"/>
      <c r="Y123" s="22">
        <f>SUM(V122:Y122)</f>
        <v>95</v>
      </c>
      <c r="Z123" s="2"/>
      <c r="AA123" s="2"/>
      <c r="AB123" s="2"/>
      <c r="AC123" s="2"/>
      <c r="AD123" s="22">
        <f>SUM(AA122:AD122)</f>
        <v>89</v>
      </c>
      <c r="AE123" s="2"/>
      <c r="AF123" s="2"/>
      <c r="AG123" s="2"/>
      <c r="AH123" s="2"/>
      <c r="AI123" s="22">
        <f>SUM(AF122:AI122)</f>
        <v>110</v>
      </c>
      <c r="AJ123" s="2"/>
      <c r="AK123" s="2"/>
      <c r="AL123" s="2"/>
      <c r="AM123" s="2"/>
      <c r="AN123" s="22">
        <f>SUM(AK122:AN122)</f>
        <v>124</v>
      </c>
      <c r="AO123" s="2"/>
      <c r="AP123" s="2"/>
      <c r="AQ123" s="2"/>
      <c r="AR123" s="2"/>
      <c r="AS123" s="22">
        <f>SUM(AP122:AS122)</f>
        <v>122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235</v>
      </c>
      <c r="B126" s="2" t="s">
        <v>22</v>
      </c>
      <c r="C126" s="2"/>
      <c r="D126" s="2"/>
      <c r="E126" s="2"/>
      <c r="F126" s="2"/>
      <c r="G126" s="2" t="s">
        <v>23</v>
      </c>
      <c r="H126" s="2"/>
      <c r="I126" s="2"/>
      <c r="J126" s="2"/>
      <c r="K126" s="2"/>
      <c r="L126" s="2" t="s">
        <v>24</v>
      </c>
      <c r="M126" s="2"/>
      <c r="N126" s="2"/>
      <c r="O126" s="2"/>
      <c r="P126" s="2"/>
      <c r="Q126" s="2" t="s">
        <v>25</v>
      </c>
      <c r="R126" s="2"/>
      <c r="S126" s="2"/>
      <c r="T126" s="2"/>
      <c r="U126" s="2"/>
      <c r="V126" s="2" t="s">
        <v>26</v>
      </c>
      <c r="W126" s="2"/>
      <c r="X126" s="2"/>
      <c r="Y126" s="2"/>
      <c r="Z126" s="2"/>
      <c r="AA126" s="2" t="s">
        <v>27</v>
      </c>
      <c r="AB126" s="2"/>
      <c r="AC126" s="2"/>
      <c r="AD126" s="2"/>
      <c r="AE126" s="2"/>
      <c r="AF126" s="2" t="s">
        <v>28</v>
      </c>
      <c r="AG126" s="2"/>
      <c r="AH126" s="2"/>
      <c r="AI126" s="2"/>
      <c r="AJ126" s="2"/>
      <c r="AK126" s="2" t="s">
        <v>65</v>
      </c>
      <c r="AL126" s="2"/>
      <c r="AM126" s="2"/>
      <c r="AN126" s="2"/>
      <c r="AO126" s="2"/>
      <c r="AP126" s="2" t="s">
        <v>66</v>
      </c>
      <c r="AQ126" s="2"/>
      <c r="AR126" s="2"/>
      <c r="AS126" s="2"/>
      <c r="AT126" s="2"/>
      <c r="AU126" s="2" t="s">
        <v>67</v>
      </c>
      <c r="AV126" s="2"/>
      <c r="AW126" s="2"/>
      <c r="AX126" s="2"/>
      <c r="AY126" s="2"/>
      <c r="AZ126" s="2" t="s">
        <v>68</v>
      </c>
      <c r="BA126" s="2"/>
      <c r="BB126" s="2"/>
      <c r="BC126" s="2"/>
      <c r="BD126" s="2"/>
      <c r="BE126" s="2" t="s">
        <v>69</v>
      </c>
      <c r="BF126" s="2"/>
      <c r="BG126" s="2"/>
      <c r="BH126" s="2"/>
      <c r="BI126" s="2"/>
      <c r="BJ126" s="2" t="s">
        <v>70</v>
      </c>
      <c r="BK126" s="2"/>
      <c r="BL126" s="2"/>
      <c r="BM126" s="2"/>
      <c r="BN126" s="2"/>
      <c r="BO126" s="2" t="s">
        <v>71</v>
      </c>
      <c r="BP126" s="2"/>
      <c r="BQ126" s="2"/>
      <c r="BR126" s="2"/>
      <c r="BS126" s="2"/>
      <c r="BT126" s="2" t="s">
        <v>72</v>
      </c>
      <c r="BU126" s="2"/>
      <c r="BV126" s="2"/>
      <c r="BW126" s="2"/>
      <c r="BX126" s="2"/>
      <c r="BY126" s="2" t="s">
        <v>73</v>
      </c>
      <c r="BZ126" s="2"/>
      <c r="CA126" s="2"/>
      <c r="CB126" s="2"/>
      <c r="CC126" s="2"/>
      <c r="CD126" s="2" t="s">
        <v>74</v>
      </c>
      <c r="CE126" s="2"/>
      <c r="CF126" s="2"/>
      <c r="CG126" s="2"/>
    </row>
    <row r="127" spans="1:85" ht="13.5" thickBot="1">
      <c r="A127" s="2" t="s">
        <v>231</v>
      </c>
      <c r="B127" s="2" t="str">
        <f>Auswertung_BS!C97</f>
        <v>Loyek, Philipp</v>
      </c>
      <c r="C127" s="2"/>
      <c r="D127" s="2"/>
      <c r="E127" s="2"/>
      <c r="F127" s="2"/>
      <c r="G127" s="2" t="str">
        <f>Auswertung_BS!C98</f>
        <v>Reßler, Wilfried</v>
      </c>
      <c r="H127" s="2"/>
      <c r="I127" s="2"/>
      <c r="J127" s="2"/>
      <c r="K127" s="2"/>
      <c r="L127" s="2" t="str">
        <f>Auswertung_BS!C99</f>
        <v>Brakhage, Cedric</v>
      </c>
      <c r="M127" s="2"/>
      <c r="N127" s="2"/>
      <c r="O127" s="2"/>
      <c r="P127" s="2"/>
      <c r="Q127" s="2" t="str">
        <f>Auswertung_BS!C100</f>
        <v>Unger, Annett</v>
      </c>
      <c r="R127" s="2"/>
      <c r="S127" s="2"/>
      <c r="T127" s="2"/>
      <c r="U127" s="2"/>
      <c r="V127" s="2" t="str">
        <f>Auswertung_BS!C101</f>
        <v>Köhler, Frank</v>
      </c>
      <c r="W127" s="2"/>
      <c r="X127" s="2"/>
      <c r="Y127" s="2"/>
      <c r="Z127" s="2"/>
      <c r="AA127" s="2" t="str">
        <f>Auswertung_BS!C102</f>
        <v>El-Jichi, Marcel</v>
      </c>
      <c r="AB127" s="2"/>
      <c r="AC127" s="2"/>
      <c r="AD127" s="2"/>
      <c r="AE127" s="2"/>
      <c r="AF127" s="2" t="str">
        <f>Auswertung_BS!C104</f>
        <v>Brakhage, Bettina</v>
      </c>
      <c r="AG127" s="2"/>
      <c r="AH127" s="2"/>
      <c r="AI127" s="2"/>
      <c r="AJ127" s="2"/>
      <c r="AK127" s="2">
        <f>Auswertung_BS!C105</f>
        <v>0</v>
      </c>
      <c r="AL127" s="2"/>
      <c r="AM127" s="2"/>
      <c r="AN127" s="2"/>
      <c r="AO127" s="2"/>
      <c r="AP127" s="2">
        <f>Auswertung_BS!C106</f>
        <v>0</v>
      </c>
      <c r="AQ127" s="2"/>
      <c r="AR127" s="2"/>
      <c r="AS127" s="2"/>
      <c r="AT127" s="2"/>
      <c r="AU127" s="2">
        <f>Auswertung_BS!C107</f>
        <v>0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30</v>
      </c>
      <c r="B128" s="4">
        <v>1</v>
      </c>
      <c r="C128" s="5">
        <v>2</v>
      </c>
      <c r="D128" s="5">
        <v>3</v>
      </c>
      <c r="E128" s="6">
        <v>4</v>
      </c>
      <c r="F128" s="3" t="s">
        <v>30</v>
      </c>
      <c r="G128" s="4">
        <v>1</v>
      </c>
      <c r="H128" s="5">
        <v>2</v>
      </c>
      <c r="I128" s="5">
        <v>3</v>
      </c>
      <c r="J128" s="6">
        <v>4</v>
      </c>
      <c r="K128" s="3" t="s">
        <v>30</v>
      </c>
      <c r="L128" s="4">
        <v>1</v>
      </c>
      <c r="M128" s="5">
        <v>2</v>
      </c>
      <c r="N128" s="5">
        <v>3</v>
      </c>
      <c r="O128" s="6">
        <v>4</v>
      </c>
      <c r="P128" s="3" t="s">
        <v>30</v>
      </c>
      <c r="Q128" s="4">
        <v>1</v>
      </c>
      <c r="R128" s="5">
        <v>2</v>
      </c>
      <c r="S128" s="5">
        <v>3</v>
      </c>
      <c r="T128" s="6">
        <v>4</v>
      </c>
      <c r="U128" s="3" t="s">
        <v>30</v>
      </c>
      <c r="V128" s="4">
        <v>1</v>
      </c>
      <c r="W128" s="5">
        <v>2</v>
      </c>
      <c r="X128" s="5">
        <v>3</v>
      </c>
      <c r="Y128" s="6">
        <v>4</v>
      </c>
      <c r="Z128" s="3" t="s">
        <v>30</v>
      </c>
      <c r="AA128" s="4">
        <v>1</v>
      </c>
      <c r="AB128" s="5">
        <v>2</v>
      </c>
      <c r="AC128" s="5">
        <v>3</v>
      </c>
      <c r="AD128" s="6">
        <v>4</v>
      </c>
      <c r="AE128" s="3" t="s">
        <v>30</v>
      </c>
      <c r="AF128" s="4">
        <v>1</v>
      </c>
      <c r="AG128" s="5">
        <v>2</v>
      </c>
      <c r="AH128" s="5">
        <v>3</v>
      </c>
      <c r="AI128" s="6">
        <v>4</v>
      </c>
      <c r="AJ128" s="3" t="s">
        <v>30</v>
      </c>
      <c r="AK128" s="4">
        <v>1</v>
      </c>
      <c r="AL128" s="5">
        <v>2</v>
      </c>
      <c r="AM128" s="5">
        <v>3</v>
      </c>
      <c r="AN128" s="6">
        <v>4</v>
      </c>
      <c r="AO128" s="3" t="s">
        <v>30</v>
      </c>
      <c r="AP128" s="4">
        <v>1</v>
      </c>
      <c r="AQ128" s="5">
        <v>2</v>
      </c>
      <c r="AR128" s="5">
        <v>3</v>
      </c>
      <c r="AS128" s="6">
        <v>4</v>
      </c>
      <c r="AT128" s="3" t="s">
        <v>30</v>
      </c>
      <c r="AU128" s="4">
        <v>1</v>
      </c>
      <c r="AV128" s="5">
        <v>2</v>
      </c>
      <c r="AW128" s="5">
        <v>3</v>
      </c>
      <c r="AX128" s="6">
        <v>4</v>
      </c>
      <c r="AY128" s="3" t="s">
        <v>30</v>
      </c>
      <c r="AZ128" s="4">
        <v>1</v>
      </c>
      <c r="BA128" s="5">
        <v>2</v>
      </c>
      <c r="BB128" s="5">
        <v>3</v>
      </c>
      <c r="BC128" s="6">
        <v>4</v>
      </c>
      <c r="BD128" s="3" t="s">
        <v>30</v>
      </c>
      <c r="BE128" s="4">
        <v>1</v>
      </c>
      <c r="BF128" s="5">
        <v>2</v>
      </c>
      <c r="BG128" s="5">
        <v>3</v>
      </c>
      <c r="BH128" s="6">
        <v>4</v>
      </c>
      <c r="BI128" s="3" t="s">
        <v>30</v>
      </c>
      <c r="BJ128" s="4">
        <v>1</v>
      </c>
      <c r="BK128" s="5">
        <v>2</v>
      </c>
      <c r="BL128" s="5">
        <v>3</v>
      </c>
      <c r="BM128" s="6">
        <v>4</v>
      </c>
      <c r="BN128" s="3" t="s">
        <v>30</v>
      </c>
      <c r="BO128" s="4">
        <v>1</v>
      </c>
      <c r="BP128" s="5">
        <v>2</v>
      </c>
      <c r="BQ128" s="5">
        <v>3</v>
      </c>
      <c r="BR128" s="6">
        <v>4</v>
      </c>
      <c r="BS128" s="3" t="s">
        <v>30</v>
      </c>
      <c r="BT128" s="4">
        <v>1</v>
      </c>
      <c r="BU128" s="5">
        <v>2</v>
      </c>
      <c r="BV128" s="5">
        <v>3</v>
      </c>
      <c r="BW128" s="6">
        <v>4</v>
      </c>
      <c r="BX128" s="3" t="s">
        <v>30</v>
      </c>
      <c r="BY128" s="4">
        <v>1</v>
      </c>
      <c r="BZ128" s="5">
        <v>2</v>
      </c>
      <c r="CA128" s="5">
        <v>3</v>
      </c>
      <c r="CB128" s="6">
        <v>4</v>
      </c>
      <c r="CC128" s="3" t="s">
        <v>30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1</v>
      </c>
      <c r="C129" s="9">
        <v>1</v>
      </c>
      <c r="D129" s="9">
        <v>1</v>
      </c>
      <c r="E129" s="10">
        <v>1</v>
      </c>
      <c r="F129" s="7">
        <v>1</v>
      </c>
      <c r="G129" s="8">
        <v>1</v>
      </c>
      <c r="H129" s="9">
        <v>1</v>
      </c>
      <c r="I129" s="9">
        <v>1</v>
      </c>
      <c r="J129" s="10">
        <v>2</v>
      </c>
      <c r="K129" s="7">
        <v>1</v>
      </c>
      <c r="L129" s="8">
        <v>1</v>
      </c>
      <c r="M129" s="9">
        <v>1</v>
      </c>
      <c r="N129" s="9">
        <v>1</v>
      </c>
      <c r="O129" s="10">
        <v>2</v>
      </c>
      <c r="P129" s="7">
        <v>1</v>
      </c>
      <c r="Q129" s="8">
        <v>1</v>
      </c>
      <c r="R129" s="9">
        <v>2</v>
      </c>
      <c r="S129" s="9">
        <v>1</v>
      </c>
      <c r="T129" s="10">
        <v>1</v>
      </c>
      <c r="U129" s="7">
        <v>1</v>
      </c>
      <c r="V129" s="8">
        <v>1</v>
      </c>
      <c r="W129" s="9">
        <v>2</v>
      </c>
      <c r="X129" s="9">
        <v>1</v>
      </c>
      <c r="Y129" s="10">
        <v>2</v>
      </c>
      <c r="Z129" s="7">
        <v>1</v>
      </c>
      <c r="AA129" s="8">
        <v>1</v>
      </c>
      <c r="AB129" s="9">
        <v>1</v>
      </c>
      <c r="AC129" s="9">
        <v>1</v>
      </c>
      <c r="AD129" s="10">
        <v>1</v>
      </c>
      <c r="AE129" s="7">
        <v>1</v>
      </c>
      <c r="AF129" s="8">
        <v>1</v>
      </c>
      <c r="AG129" s="9">
        <v>1</v>
      </c>
      <c r="AH129" s="9">
        <v>1</v>
      </c>
      <c r="AI129" s="10">
        <v>1</v>
      </c>
      <c r="AJ129" s="7">
        <v>1</v>
      </c>
      <c r="AK129" s="8"/>
      <c r="AL129" s="9"/>
      <c r="AM129" s="9"/>
      <c r="AN129" s="10"/>
      <c r="AO129" s="7">
        <v>1</v>
      </c>
      <c r="AP129" s="8"/>
      <c r="AQ129" s="9"/>
      <c r="AR129" s="9"/>
      <c r="AS129" s="10"/>
      <c r="AT129" s="7">
        <v>1</v>
      </c>
      <c r="AU129" s="8"/>
      <c r="AV129" s="9"/>
      <c r="AW129" s="9"/>
      <c r="AX129" s="10"/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1</v>
      </c>
      <c r="C130" s="13">
        <v>1</v>
      </c>
      <c r="D130" s="13">
        <v>1</v>
      </c>
      <c r="E130" s="14">
        <v>1</v>
      </c>
      <c r="F130" s="11">
        <v>2</v>
      </c>
      <c r="G130" s="12">
        <v>1</v>
      </c>
      <c r="H130" s="13">
        <v>1</v>
      </c>
      <c r="I130" s="13">
        <v>1</v>
      </c>
      <c r="J130" s="14">
        <v>1</v>
      </c>
      <c r="K130" s="11">
        <v>2</v>
      </c>
      <c r="L130" s="12">
        <v>6</v>
      </c>
      <c r="M130" s="13">
        <v>1</v>
      </c>
      <c r="N130" s="13">
        <v>1</v>
      </c>
      <c r="O130" s="14">
        <v>1</v>
      </c>
      <c r="P130" s="11">
        <v>2</v>
      </c>
      <c r="Q130" s="12">
        <v>1</v>
      </c>
      <c r="R130" s="13">
        <v>1</v>
      </c>
      <c r="S130" s="13">
        <v>1</v>
      </c>
      <c r="T130" s="14">
        <v>1</v>
      </c>
      <c r="U130" s="11">
        <v>2</v>
      </c>
      <c r="V130" s="12">
        <v>1</v>
      </c>
      <c r="W130" s="13">
        <v>1</v>
      </c>
      <c r="X130" s="13">
        <v>2</v>
      </c>
      <c r="Y130" s="14">
        <v>2</v>
      </c>
      <c r="Z130" s="11">
        <v>2</v>
      </c>
      <c r="AA130" s="12">
        <v>1</v>
      </c>
      <c r="AB130" s="13">
        <v>1</v>
      </c>
      <c r="AC130" s="13">
        <v>1</v>
      </c>
      <c r="AD130" s="14">
        <v>1</v>
      </c>
      <c r="AE130" s="11">
        <v>2</v>
      </c>
      <c r="AF130" s="12">
        <v>1</v>
      </c>
      <c r="AG130" s="13">
        <v>2</v>
      </c>
      <c r="AH130" s="13">
        <v>1</v>
      </c>
      <c r="AI130" s="14">
        <v>1</v>
      </c>
      <c r="AJ130" s="11">
        <v>2</v>
      </c>
      <c r="AK130" s="12"/>
      <c r="AL130" s="13"/>
      <c r="AM130" s="13"/>
      <c r="AN130" s="14"/>
      <c r="AO130" s="11">
        <v>2</v>
      </c>
      <c r="AP130" s="12"/>
      <c r="AQ130" s="13"/>
      <c r="AR130" s="13"/>
      <c r="AS130" s="14"/>
      <c r="AT130" s="11">
        <v>2</v>
      </c>
      <c r="AU130" s="12"/>
      <c r="AV130" s="13"/>
      <c r="AW130" s="13"/>
      <c r="AX130" s="14"/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1</v>
      </c>
      <c r="C131" s="13">
        <v>1</v>
      </c>
      <c r="D131" s="13">
        <v>2</v>
      </c>
      <c r="E131" s="14">
        <v>2</v>
      </c>
      <c r="F131" s="11">
        <v>3</v>
      </c>
      <c r="G131" s="12">
        <v>1</v>
      </c>
      <c r="H131" s="13">
        <v>2</v>
      </c>
      <c r="I131" s="13">
        <v>2</v>
      </c>
      <c r="J131" s="14">
        <v>1</v>
      </c>
      <c r="K131" s="11">
        <v>3</v>
      </c>
      <c r="L131" s="12">
        <v>2</v>
      </c>
      <c r="M131" s="13">
        <v>2</v>
      </c>
      <c r="N131" s="13">
        <v>2</v>
      </c>
      <c r="O131" s="14">
        <v>3</v>
      </c>
      <c r="P131" s="11">
        <v>3</v>
      </c>
      <c r="Q131" s="12">
        <v>1</v>
      </c>
      <c r="R131" s="13">
        <v>2</v>
      </c>
      <c r="S131" s="13">
        <v>2</v>
      </c>
      <c r="T131" s="14">
        <v>2</v>
      </c>
      <c r="U131" s="11">
        <v>3</v>
      </c>
      <c r="V131" s="12">
        <v>2</v>
      </c>
      <c r="W131" s="13">
        <v>2</v>
      </c>
      <c r="X131" s="13">
        <v>1</v>
      </c>
      <c r="Y131" s="14">
        <v>2</v>
      </c>
      <c r="Z131" s="11">
        <v>3</v>
      </c>
      <c r="AA131" s="12">
        <v>1</v>
      </c>
      <c r="AB131" s="13">
        <v>1</v>
      </c>
      <c r="AC131" s="13">
        <v>3</v>
      </c>
      <c r="AD131" s="14">
        <v>2</v>
      </c>
      <c r="AE131" s="11">
        <v>3</v>
      </c>
      <c r="AF131" s="12">
        <v>2</v>
      </c>
      <c r="AG131" s="13">
        <v>2</v>
      </c>
      <c r="AH131" s="13">
        <v>2</v>
      </c>
      <c r="AI131" s="14">
        <v>2</v>
      </c>
      <c r="AJ131" s="11">
        <v>3</v>
      </c>
      <c r="AK131" s="12"/>
      <c r="AL131" s="13"/>
      <c r="AM131" s="13"/>
      <c r="AN131" s="14"/>
      <c r="AO131" s="11">
        <v>3</v>
      </c>
      <c r="AP131" s="12"/>
      <c r="AQ131" s="13"/>
      <c r="AR131" s="13"/>
      <c r="AS131" s="14"/>
      <c r="AT131" s="11">
        <v>3</v>
      </c>
      <c r="AU131" s="12"/>
      <c r="AV131" s="13"/>
      <c r="AW131" s="13"/>
      <c r="AX131" s="14"/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2</v>
      </c>
      <c r="C132" s="13">
        <v>1</v>
      </c>
      <c r="D132" s="13">
        <v>2</v>
      </c>
      <c r="E132" s="14">
        <v>1</v>
      </c>
      <c r="F132" s="11">
        <v>4</v>
      </c>
      <c r="G132" s="12">
        <v>2</v>
      </c>
      <c r="H132" s="13">
        <v>1</v>
      </c>
      <c r="I132" s="13">
        <v>3</v>
      </c>
      <c r="J132" s="14">
        <v>2</v>
      </c>
      <c r="K132" s="11">
        <v>4</v>
      </c>
      <c r="L132" s="12">
        <v>4</v>
      </c>
      <c r="M132" s="13">
        <v>2</v>
      </c>
      <c r="N132" s="13">
        <v>3</v>
      </c>
      <c r="O132" s="14">
        <v>1</v>
      </c>
      <c r="P132" s="11">
        <v>4</v>
      </c>
      <c r="Q132" s="12">
        <v>1</v>
      </c>
      <c r="R132" s="13">
        <v>1</v>
      </c>
      <c r="S132" s="13">
        <v>1</v>
      </c>
      <c r="T132" s="14">
        <v>1</v>
      </c>
      <c r="U132" s="11">
        <v>4</v>
      </c>
      <c r="V132" s="12">
        <v>1</v>
      </c>
      <c r="W132" s="13">
        <v>1</v>
      </c>
      <c r="X132" s="13">
        <v>1</v>
      </c>
      <c r="Y132" s="14">
        <v>1</v>
      </c>
      <c r="Z132" s="11">
        <v>4</v>
      </c>
      <c r="AA132" s="12">
        <v>1</v>
      </c>
      <c r="AB132" s="13">
        <v>1</v>
      </c>
      <c r="AC132" s="13">
        <v>1</v>
      </c>
      <c r="AD132" s="14">
        <v>1</v>
      </c>
      <c r="AE132" s="11">
        <v>4</v>
      </c>
      <c r="AF132" s="12">
        <v>1</v>
      </c>
      <c r="AG132" s="13">
        <v>4</v>
      </c>
      <c r="AH132" s="13">
        <v>4</v>
      </c>
      <c r="AI132" s="14">
        <v>1</v>
      </c>
      <c r="AJ132" s="11">
        <v>4</v>
      </c>
      <c r="AK132" s="12"/>
      <c r="AL132" s="13"/>
      <c r="AM132" s="13"/>
      <c r="AN132" s="14"/>
      <c r="AO132" s="11">
        <v>4</v>
      </c>
      <c r="AP132" s="12"/>
      <c r="AQ132" s="13"/>
      <c r="AR132" s="13"/>
      <c r="AS132" s="14"/>
      <c r="AT132" s="11">
        <v>4</v>
      </c>
      <c r="AU132" s="12"/>
      <c r="AV132" s="13"/>
      <c r="AW132" s="13"/>
      <c r="AX132" s="14"/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2</v>
      </c>
      <c r="C133" s="13">
        <v>1</v>
      </c>
      <c r="D133" s="13">
        <v>2</v>
      </c>
      <c r="E133" s="14">
        <v>1</v>
      </c>
      <c r="F133" s="11">
        <v>5</v>
      </c>
      <c r="G133" s="12">
        <v>1</v>
      </c>
      <c r="H133" s="13">
        <v>1</v>
      </c>
      <c r="I133" s="13">
        <v>2</v>
      </c>
      <c r="J133" s="14">
        <v>1</v>
      </c>
      <c r="K133" s="11">
        <v>5</v>
      </c>
      <c r="L133" s="12">
        <v>2</v>
      </c>
      <c r="M133" s="13">
        <v>1</v>
      </c>
      <c r="N133" s="13">
        <v>2</v>
      </c>
      <c r="O133" s="14">
        <v>1</v>
      </c>
      <c r="P133" s="11">
        <v>5</v>
      </c>
      <c r="Q133" s="12">
        <v>1</v>
      </c>
      <c r="R133" s="13">
        <v>2</v>
      </c>
      <c r="S133" s="13">
        <v>4</v>
      </c>
      <c r="T133" s="14">
        <v>1</v>
      </c>
      <c r="U133" s="11">
        <v>5</v>
      </c>
      <c r="V133" s="12">
        <v>5</v>
      </c>
      <c r="W133" s="13">
        <v>1</v>
      </c>
      <c r="X133" s="13">
        <v>2</v>
      </c>
      <c r="Y133" s="14">
        <v>1</v>
      </c>
      <c r="Z133" s="11">
        <v>5</v>
      </c>
      <c r="AA133" s="12">
        <v>1</v>
      </c>
      <c r="AB133" s="13">
        <v>1</v>
      </c>
      <c r="AC133" s="13">
        <v>3</v>
      </c>
      <c r="AD133" s="14">
        <v>1</v>
      </c>
      <c r="AE133" s="11">
        <v>5</v>
      </c>
      <c r="AF133" s="12">
        <v>4</v>
      </c>
      <c r="AG133" s="13">
        <v>1</v>
      </c>
      <c r="AH133" s="13">
        <v>3</v>
      </c>
      <c r="AI133" s="14">
        <v>5</v>
      </c>
      <c r="AJ133" s="11">
        <v>5</v>
      </c>
      <c r="AK133" s="12"/>
      <c r="AL133" s="13"/>
      <c r="AM133" s="13"/>
      <c r="AN133" s="14"/>
      <c r="AO133" s="11">
        <v>5</v>
      </c>
      <c r="AP133" s="12"/>
      <c r="AQ133" s="13"/>
      <c r="AR133" s="13"/>
      <c r="AS133" s="14"/>
      <c r="AT133" s="11">
        <v>5</v>
      </c>
      <c r="AU133" s="12"/>
      <c r="AV133" s="13"/>
      <c r="AW133" s="13"/>
      <c r="AX133" s="14"/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1</v>
      </c>
      <c r="C134" s="13">
        <v>1</v>
      </c>
      <c r="D134" s="13">
        <v>2</v>
      </c>
      <c r="E134" s="14">
        <v>2</v>
      </c>
      <c r="F134" s="11">
        <v>6</v>
      </c>
      <c r="G134" s="12">
        <v>2</v>
      </c>
      <c r="H134" s="13">
        <v>2</v>
      </c>
      <c r="I134" s="13">
        <v>1</v>
      </c>
      <c r="J134" s="14">
        <v>1</v>
      </c>
      <c r="K134" s="11">
        <v>6</v>
      </c>
      <c r="L134" s="12">
        <v>1</v>
      </c>
      <c r="M134" s="13">
        <v>1</v>
      </c>
      <c r="N134" s="13">
        <v>1</v>
      </c>
      <c r="O134" s="14">
        <v>1</v>
      </c>
      <c r="P134" s="11">
        <v>6</v>
      </c>
      <c r="Q134" s="12">
        <v>3</v>
      </c>
      <c r="R134" s="13">
        <v>2</v>
      </c>
      <c r="S134" s="13">
        <v>3</v>
      </c>
      <c r="T134" s="14">
        <v>2</v>
      </c>
      <c r="U134" s="11">
        <v>6</v>
      </c>
      <c r="V134" s="12">
        <v>2</v>
      </c>
      <c r="W134" s="13">
        <v>1</v>
      </c>
      <c r="X134" s="13">
        <v>3</v>
      </c>
      <c r="Y134" s="14">
        <v>2</v>
      </c>
      <c r="Z134" s="11">
        <v>6</v>
      </c>
      <c r="AA134" s="12">
        <v>1</v>
      </c>
      <c r="AB134" s="13">
        <v>2</v>
      </c>
      <c r="AC134" s="13">
        <v>2</v>
      </c>
      <c r="AD134" s="14">
        <v>1</v>
      </c>
      <c r="AE134" s="11">
        <v>6</v>
      </c>
      <c r="AF134" s="12">
        <v>1</v>
      </c>
      <c r="AG134" s="13">
        <v>3</v>
      </c>
      <c r="AH134" s="13">
        <v>2</v>
      </c>
      <c r="AI134" s="14">
        <v>2</v>
      </c>
      <c r="AJ134" s="11">
        <v>6</v>
      </c>
      <c r="AK134" s="12"/>
      <c r="AL134" s="13"/>
      <c r="AM134" s="13"/>
      <c r="AN134" s="14"/>
      <c r="AO134" s="11">
        <v>6</v>
      </c>
      <c r="AP134" s="12"/>
      <c r="AQ134" s="13"/>
      <c r="AR134" s="13"/>
      <c r="AS134" s="14"/>
      <c r="AT134" s="11">
        <v>6</v>
      </c>
      <c r="AU134" s="12"/>
      <c r="AV134" s="13"/>
      <c r="AW134" s="13"/>
      <c r="AX134" s="14"/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1</v>
      </c>
      <c r="C135" s="13">
        <v>1</v>
      </c>
      <c r="D135" s="13">
        <v>1</v>
      </c>
      <c r="E135" s="14">
        <v>1</v>
      </c>
      <c r="F135" s="11">
        <v>7</v>
      </c>
      <c r="G135" s="12">
        <v>2</v>
      </c>
      <c r="H135" s="13">
        <v>1</v>
      </c>
      <c r="I135" s="13">
        <v>1</v>
      </c>
      <c r="J135" s="14">
        <v>1</v>
      </c>
      <c r="K135" s="11">
        <v>7</v>
      </c>
      <c r="L135" s="12">
        <v>1</v>
      </c>
      <c r="M135" s="13">
        <v>1</v>
      </c>
      <c r="N135" s="13">
        <v>1</v>
      </c>
      <c r="O135" s="14">
        <v>2</v>
      </c>
      <c r="P135" s="11">
        <v>7</v>
      </c>
      <c r="Q135" s="12">
        <v>1</v>
      </c>
      <c r="R135" s="13">
        <v>1</v>
      </c>
      <c r="S135" s="13">
        <v>2</v>
      </c>
      <c r="T135" s="14">
        <v>1</v>
      </c>
      <c r="U135" s="11">
        <v>7</v>
      </c>
      <c r="V135" s="12">
        <v>1</v>
      </c>
      <c r="W135" s="13">
        <v>1</v>
      </c>
      <c r="X135" s="13">
        <v>2</v>
      </c>
      <c r="Y135" s="14">
        <v>1</v>
      </c>
      <c r="Z135" s="11">
        <v>7</v>
      </c>
      <c r="AA135" s="12">
        <v>2</v>
      </c>
      <c r="AB135" s="13">
        <v>3</v>
      </c>
      <c r="AC135" s="13">
        <v>1</v>
      </c>
      <c r="AD135" s="14">
        <v>1</v>
      </c>
      <c r="AE135" s="11">
        <v>7</v>
      </c>
      <c r="AF135" s="12">
        <v>3</v>
      </c>
      <c r="AG135" s="13">
        <v>1</v>
      </c>
      <c r="AH135" s="13">
        <v>1</v>
      </c>
      <c r="AI135" s="14">
        <v>3</v>
      </c>
      <c r="AJ135" s="11">
        <v>7</v>
      </c>
      <c r="AK135" s="12"/>
      <c r="AL135" s="13"/>
      <c r="AM135" s="13"/>
      <c r="AN135" s="14"/>
      <c r="AO135" s="11">
        <v>7</v>
      </c>
      <c r="AP135" s="12"/>
      <c r="AQ135" s="13"/>
      <c r="AR135" s="13"/>
      <c r="AS135" s="14"/>
      <c r="AT135" s="11">
        <v>7</v>
      </c>
      <c r="AU135" s="12"/>
      <c r="AV135" s="13"/>
      <c r="AW135" s="13"/>
      <c r="AX135" s="14"/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2</v>
      </c>
      <c r="C136" s="13">
        <v>2</v>
      </c>
      <c r="D136" s="13">
        <v>2</v>
      </c>
      <c r="E136" s="14">
        <v>1</v>
      </c>
      <c r="F136" s="11">
        <v>8</v>
      </c>
      <c r="G136" s="12">
        <v>1</v>
      </c>
      <c r="H136" s="13">
        <v>1</v>
      </c>
      <c r="I136" s="13">
        <v>2</v>
      </c>
      <c r="J136" s="14">
        <v>1</v>
      </c>
      <c r="K136" s="11">
        <v>8</v>
      </c>
      <c r="L136" s="12">
        <v>2</v>
      </c>
      <c r="M136" s="13">
        <v>2</v>
      </c>
      <c r="N136" s="13">
        <v>1</v>
      </c>
      <c r="O136" s="14">
        <v>2</v>
      </c>
      <c r="P136" s="11">
        <v>8</v>
      </c>
      <c r="Q136" s="12">
        <v>2</v>
      </c>
      <c r="R136" s="13">
        <v>1</v>
      </c>
      <c r="S136" s="13">
        <v>2</v>
      </c>
      <c r="T136" s="14">
        <v>2</v>
      </c>
      <c r="U136" s="11">
        <v>8</v>
      </c>
      <c r="V136" s="12">
        <v>1</v>
      </c>
      <c r="W136" s="13">
        <v>1</v>
      </c>
      <c r="X136" s="13">
        <v>2</v>
      </c>
      <c r="Y136" s="14">
        <v>1</v>
      </c>
      <c r="Z136" s="11">
        <v>8</v>
      </c>
      <c r="AA136" s="12">
        <v>1</v>
      </c>
      <c r="AB136" s="13">
        <v>1</v>
      </c>
      <c r="AC136" s="13">
        <v>1</v>
      </c>
      <c r="AD136" s="14">
        <v>1</v>
      </c>
      <c r="AE136" s="11">
        <v>8</v>
      </c>
      <c r="AF136" s="12">
        <v>2</v>
      </c>
      <c r="AG136" s="13">
        <v>2</v>
      </c>
      <c r="AH136" s="13">
        <v>2</v>
      </c>
      <c r="AI136" s="14">
        <v>2</v>
      </c>
      <c r="AJ136" s="11">
        <v>8</v>
      </c>
      <c r="AK136" s="12"/>
      <c r="AL136" s="13"/>
      <c r="AM136" s="13"/>
      <c r="AN136" s="14"/>
      <c r="AO136" s="11">
        <v>8</v>
      </c>
      <c r="AP136" s="12"/>
      <c r="AQ136" s="13"/>
      <c r="AR136" s="13"/>
      <c r="AS136" s="14"/>
      <c r="AT136" s="11">
        <v>8</v>
      </c>
      <c r="AU136" s="12"/>
      <c r="AV136" s="13"/>
      <c r="AW136" s="13"/>
      <c r="AX136" s="14"/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1</v>
      </c>
      <c r="C137" s="13">
        <v>2</v>
      </c>
      <c r="D137" s="13">
        <v>1</v>
      </c>
      <c r="E137" s="14">
        <v>3</v>
      </c>
      <c r="F137" s="11">
        <v>9</v>
      </c>
      <c r="G137" s="12">
        <v>1</v>
      </c>
      <c r="H137" s="13">
        <v>1</v>
      </c>
      <c r="I137" s="13">
        <v>1</v>
      </c>
      <c r="J137" s="14">
        <v>2</v>
      </c>
      <c r="K137" s="11">
        <v>9</v>
      </c>
      <c r="L137" s="12">
        <v>2</v>
      </c>
      <c r="M137" s="13">
        <v>2</v>
      </c>
      <c r="N137" s="13">
        <v>2</v>
      </c>
      <c r="O137" s="14">
        <v>2</v>
      </c>
      <c r="P137" s="11">
        <v>9</v>
      </c>
      <c r="Q137" s="12">
        <v>4</v>
      </c>
      <c r="R137" s="13">
        <v>6</v>
      </c>
      <c r="S137" s="13">
        <v>2</v>
      </c>
      <c r="T137" s="14">
        <v>2</v>
      </c>
      <c r="U137" s="11">
        <v>9</v>
      </c>
      <c r="V137" s="12">
        <v>3</v>
      </c>
      <c r="W137" s="13">
        <v>1</v>
      </c>
      <c r="X137" s="13">
        <v>2</v>
      </c>
      <c r="Y137" s="14">
        <v>1</v>
      </c>
      <c r="Z137" s="11">
        <v>9</v>
      </c>
      <c r="AA137" s="12">
        <v>2</v>
      </c>
      <c r="AB137" s="13">
        <v>1</v>
      </c>
      <c r="AC137" s="13">
        <v>1</v>
      </c>
      <c r="AD137" s="14">
        <v>2</v>
      </c>
      <c r="AE137" s="11">
        <v>9</v>
      </c>
      <c r="AF137" s="12">
        <v>1</v>
      </c>
      <c r="AG137" s="13">
        <v>2</v>
      </c>
      <c r="AH137" s="13">
        <v>2</v>
      </c>
      <c r="AI137" s="14">
        <v>2</v>
      </c>
      <c r="AJ137" s="11">
        <v>9</v>
      </c>
      <c r="AK137" s="12"/>
      <c r="AL137" s="13"/>
      <c r="AM137" s="13"/>
      <c r="AN137" s="14"/>
      <c r="AO137" s="11">
        <v>9</v>
      </c>
      <c r="AP137" s="12"/>
      <c r="AQ137" s="13"/>
      <c r="AR137" s="13"/>
      <c r="AS137" s="14"/>
      <c r="AT137" s="11">
        <v>9</v>
      </c>
      <c r="AU137" s="12"/>
      <c r="AV137" s="13"/>
      <c r="AW137" s="13"/>
      <c r="AX137" s="14"/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1</v>
      </c>
      <c r="C138" s="13">
        <v>2</v>
      </c>
      <c r="D138" s="13">
        <v>1</v>
      </c>
      <c r="E138" s="14">
        <v>1</v>
      </c>
      <c r="F138" s="11">
        <v>10</v>
      </c>
      <c r="G138" s="12">
        <v>2</v>
      </c>
      <c r="H138" s="13">
        <v>1</v>
      </c>
      <c r="I138" s="13">
        <v>1</v>
      </c>
      <c r="J138" s="14">
        <v>2</v>
      </c>
      <c r="K138" s="11">
        <v>10</v>
      </c>
      <c r="L138" s="12">
        <v>1</v>
      </c>
      <c r="M138" s="13">
        <v>1</v>
      </c>
      <c r="N138" s="13">
        <v>1</v>
      </c>
      <c r="O138" s="14">
        <v>1</v>
      </c>
      <c r="P138" s="11">
        <v>10</v>
      </c>
      <c r="Q138" s="12">
        <v>2</v>
      </c>
      <c r="R138" s="13">
        <v>3</v>
      </c>
      <c r="S138" s="13">
        <v>1</v>
      </c>
      <c r="T138" s="14">
        <v>1</v>
      </c>
      <c r="U138" s="11">
        <v>10</v>
      </c>
      <c r="V138" s="12">
        <v>2</v>
      </c>
      <c r="W138" s="13">
        <v>2</v>
      </c>
      <c r="X138" s="13">
        <v>1</v>
      </c>
      <c r="Y138" s="14">
        <v>1</v>
      </c>
      <c r="Z138" s="11">
        <v>10</v>
      </c>
      <c r="AA138" s="12">
        <v>1</v>
      </c>
      <c r="AB138" s="13">
        <v>1</v>
      </c>
      <c r="AC138" s="13">
        <v>3</v>
      </c>
      <c r="AD138" s="14">
        <v>1</v>
      </c>
      <c r="AE138" s="11">
        <v>10</v>
      </c>
      <c r="AF138" s="12">
        <v>1</v>
      </c>
      <c r="AG138" s="13">
        <v>1</v>
      </c>
      <c r="AH138" s="13">
        <v>2</v>
      </c>
      <c r="AI138" s="14">
        <v>2</v>
      </c>
      <c r="AJ138" s="11">
        <v>10</v>
      </c>
      <c r="AK138" s="12"/>
      <c r="AL138" s="13"/>
      <c r="AM138" s="13"/>
      <c r="AN138" s="14"/>
      <c r="AO138" s="11">
        <v>10</v>
      </c>
      <c r="AP138" s="12"/>
      <c r="AQ138" s="13"/>
      <c r="AR138" s="13"/>
      <c r="AS138" s="14"/>
      <c r="AT138" s="11">
        <v>10</v>
      </c>
      <c r="AU138" s="12"/>
      <c r="AV138" s="13"/>
      <c r="AW138" s="13"/>
      <c r="AX138" s="14"/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2</v>
      </c>
      <c r="C139" s="13">
        <v>1</v>
      </c>
      <c r="D139" s="13">
        <v>1</v>
      </c>
      <c r="E139" s="14">
        <v>2</v>
      </c>
      <c r="F139" s="11">
        <v>11</v>
      </c>
      <c r="G139" s="12">
        <v>1</v>
      </c>
      <c r="H139" s="13">
        <v>2</v>
      </c>
      <c r="I139" s="13">
        <v>2</v>
      </c>
      <c r="J139" s="14">
        <v>1</v>
      </c>
      <c r="K139" s="11">
        <v>11</v>
      </c>
      <c r="L139" s="12">
        <v>2</v>
      </c>
      <c r="M139" s="13">
        <v>1</v>
      </c>
      <c r="N139" s="13">
        <v>2</v>
      </c>
      <c r="O139" s="14">
        <v>1</v>
      </c>
      <c r="P139" s="11">
        <v>11</v>
      </c>
      <c r="Q139" s="12">
        <v>2</v>
      </c>
      <c r="R139" s="13">
        <v>1</v>
      </c>
      <c r="S139" s="13">
        <v>2</v>
      </c>
      <c r="T139" s="14">
        <v>2</v>
      </c>
      <c r="U139" s="11">
        <v>11</v>
      </c>
      <c r="V139" s="12">
        <v>2</v>
      </c>
      <c r="W139" s="13">
        <v>2</v>
      </c>
      <c r="X139" s="13">
        <v>2</v>
      </c>
      <c r="Y139" s="14">
        <v>2</v>
      </c>
      <c r="Z139" s="11">
        <v>11</v>
      </c>
      <c r="AA139" s="12">
        <v>1</v>
      </c>
      <c r="AB139" s="13">
        <v>2</v>
      </c>
      <c r="AC139" s="13">
        <v>2</v>
      </c>
      <c r="AD139" s="14">
        <v>2</v>
      </c>
      <c r="AE139" s="11">
        <v>11</v>
      </c>
      <c r="AF139" s="12">
        <v>1</v>
      </c>
      <c r="AG139" s="13">
        <v>2</v>
      </c>
      <c r="AH139" s="13">
        <v>2</v>
      </c>
      <c r="AI139" s="14">
        <v>2</v>
      </c>
      <c r="AJ139" s="11">
        <v>11</v>
      </c>
      <c r="AK139" s="12"/>
      <c r="AL139" s="13"/>
      <c r="AM139" s="13"/>
      <c r="AN139" s="14"/>
      <c r="AO139" s="11">
        <v>11</v>
      </c>
      <c r="AP139" s="12"/>
      <c r="AQ139" s="13"/>
      <c r="AR139" s="13"/>
      <c r="AS139" s="14"/>
      <c r="AT139" s="11">
        <v>11</v>
      </c>
      <c r="AU139" s="12"/>
      <c r="AV139" s="13"/>
      <c r="AW139" s="13"/>
      <c r="AX139" s="14"/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1</v>
      </c>
      <c r="C140" s="13">
        <v>1</v>
      </c>
      <c r="D140" s="13">
        <v>2</v>
      </c>
      <c r="E140" s="14">
        <v>1</v>
      </c>
      <c r="F140" s="11">
        <v>12</v>
      </c>
      <c r="G140" s="12">
        <v>1</v>
      </c>
      <c r="H140" s="13">
        <v>1</v>
      </c>
      <c r="I140" s="13">
        <v>1</v>
      </c>
      <c r="J140" s="14">
        <v>1</v>
      </c>
      <c r="K140" s="11">
        <v>12</v>
      </c>
      <c r="L140" s="12">
        <v>1</v>
      </c>
      <c r="M140" s="13">
        <v>2</v>
      </c>
      <c r="N140" s="13">
        <v>2</v>
      </c>
      <c r="O140" s="14">
        <v>1</v>
      </c>
      <c r="P140" s="11">
        <v>12</v>
      </c>
      <c r="Q140" s="12">
        <v>1</v>
      </c>
      <c r="R140" s="13">
        <v>1</v>
      </c>
      <c r="S140" s="13">
        <v>1</v>
      </c>
      <c r="T140" s="14">
        <v>1</v>
      </c>
      <c r="U140" s="11">
        <v>12</v>
      </c>
      <c r="V140" s="12">
        <v>1</v>
      </c>
      <c r="W140" s="13">
        <v>1</v>
      </c>
      <c r="X140" s="13">
        <v>1</v>
      </c>
      <c r="Y140" s="14">
        <v>1</v>
      </c>
      <c r="Z140" s="11">
        <v>12</v>
      </c>
      <c r="AA140" s="12">
        <v>1</v>
      </c>
      <c r="AB140" s="13">
        <v>1</v>
      </c>
      <c r="AC140" s="13">
        <v>1</v>
      </c>
      <c r="AD140" s="14">
        <v>1</v>
      </c>
      <c r="AE140" s="11">
        <v>12</v>
      </c>
      <c r="AF140" s="12">
        <v>1</v>
      </c>
      <c r="AG140" s="13">
        <v>1</v>
      </c>
      <c r="AH140" s="13">
        <v>3</v>
      </c>
      <c r="AI140" s="14">
        <v>2</v>
      </c>
      <c r="AJ140" s="11">
        <v>12</v>
      </c>
      <c r="AK140" s="12"/>
      <c r="AL140" s="13"/>
      <c r="AM140" s="13"/>
      <c r="AN140" s="14"/>
      <c r="AO140" s="11">
        <v>12</v>
      </c>
      <c r="AP140" s="12"/>
      <c r="AQ140" s="13"/>
      <c r="AR140" s="13"/>
      <c r="AS140" s="14"/>
      <c r="AT140" s="11">
        <v>12</v>
      </c>
      <c r="AU140" s="12"/>
      <c r="AV140" s="13"/>
      <c r="AW140" s="13"/>
      <c r="AX140" s="14"/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2</v>
      </c>
      <c r="C141" s="13">
        <v>2</v>
      </c>
      <c r="D141" s="13">
        <v>2</v>
      </c>
      <c r="E141" s="14">
        <v>1</v>
      </c>
      <c r="F141" s="11">
        <v>13</v>
      </c>
      <c r="G141" s="12">
        <v>2</v>
      </c>
      <c r="H141" s="13">
        <v>2</v>
      </c>
      <c r="I141" s="13">
        <v>1</v>
      </c>
      <c r="J141" s="14">
        <v>1</v>
      </c>
      <c r="K141" s="11">
        <v>13</v>
      </c>
      <c r="L141" s="12">
        <v>2</v>
      </c>
      <c r="M141" s="13">
        <v>1</v>
      </c>
      <c r="N141" s="13">
        <v>1</v>
      </c>
      <c r="O141" s="14">
        <v>1</v>
      </c>
      <c r="P141" s="11">
        <v>13</v>
      </c>
      <c r="Q141" s="12">
        <v>2</v>
      </c>
      <c r="R141" s="13">
        <v>1</v>
      </c>
      <c r="S141" s="13">
        <v>1</v>
      </c>
      <c r="T141" s="14">
        <v>2</v>
      </c>
      <c r="U141" s="11">
        <v>13</v>
      </c>
      <c r="V141" s="12">
        <v>1</v>
      </c>
      <c r="W141" s="13">
        <v>1</v>
      </c>
      <c r="X141" s="13">
        <v>2</v>
      </c>
      <c r="Y141" s="14">
        <v>3</v>
      </c>
      <c r="Z141" s="11">
        <v>13</v>
      </c>
      <c r="AA141" s="12">
        <v>1</v>
      </c>
      <c r="AB141" s="13">
        <v>2</v>
      </c>
      <c r="AC141" s="13">
        <v>2</v>
      </c>
      <c r="AD141" s="14">
        <v>2</v>
      </c>
      <c r="AE141" s="11">
        <v>13</v>
      </c>
      <c r="AF141" s="12">
        <v>2</v>
      </c>
      <c r="AG141" s="13">
        <v>1</v>
      </c>
      <c r="AH141" s="13">
        <v>2</v>
      </c>
      <c r="AI141" s="14">
        <v>2</v>
      </c>
      <c r="AJ141" s="11">
        <v>13</v>
      </c>
      <c r="AK141" s="12"/>
      <c r="AL141" s="13"/>
      <c r="AM141" s="13"/>
      <c r="AN141" s="14"/>
      <c r="AO141" s="11">
        <v>13</v>
      </c>
      <c r="AP141" s="12"/>
      <c r="AQ141" s="13"/>
      <c r="AR141" s="13"/>
      <c r="AS141" s="14"/>
      <c r="AT141" s="11">
        <v>13</v>
      </c>
      <c r="AU141" s="12"/>
      <c r="AV141" s="13"/>
      <c r="AW141" s="13"/>
      <c r="AX141" s="14"/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1</v>
      </c>
      <c r="C142" s="13">
        <v>1</v>
      </c>
      <c r="D142" s="13">
        <v>3</v>
      </c>
      <c r="E142" s="14">
        <v>1</v>
      </c>
      <c r="F142" s="11">
        <v>14</v>
      </c>
      <c r="G142" s="12">
        <v>1</v>
      </c>
      <c r="H142" s="13">
        <v>1</v>
      </c>
      <c r="I142" s="13">
        <v>2</v>
      </c>
      <c r="J142" s="14">
        <v>1</v>
      </c>
      <c r="K142" s="11">
        <v>14</v>
      </c>
      <c r="L142" s="12">
        <v>2</v>
      </c>
      <c r="M142" s="13">
        <v>6</v>
      </c>
      <c r="N142" s="13">
        <v>1</v>
      </c>
      <c r="O142" s="14">
        <v>3</v>
      </c>
      <c r="P142" s="11">
        <v>14</v>
      </c>
      <c r="Q142" s="12">
        <v>1</v>
      </c>
      <c r="R142" s="13">
        <v>4</v>
      </c>
      <c r="S142" s="13">
        <v>1</v>
      </c>
      <c r="T142" s="14">
        <v>1</v>
      </c>
      <c r="U142" s="11">
        <v>14</v>
      </c>
      <c r="V142" s="12">
        <v>1</v>
      </c>
      <c r="W142" s="13">
        <v>1</v>
      </c>
      <c r="X142" s="13">
        <v>1</v>
      </c>
      <c r="Y142" s="14">
        <v>3</v>
      </c>
      <c r="Z142" s="11">
        <v>14</v>
      </c>
      <c r="AA142" s="12">
        <v>2</v>
      </c>
      <c r="AB142" s="13">
        <v>3</v>
      </c>
      <c r="AC142" s="13">
        <v>2</v>
      </c>
      <c r="AD142" s="14">
        <v>1</v>
      </c>
      <c r="AE142" s="11">
        <v>14</v>
      </c>
      <c r="AF142" s="12">
        <v>3</v>
      </c>
      <c r="AG142" s="13">
        <v>1</v>
      </c>
      <c r="AH142" s="13">
        <v>1</v>
      </c>
      <c r="AI142" s="14">
        <v>3</v>
      </c>
      <c r="AJ142" s="11">
        <v>14</v>
      </c>
      <c r="AK142" s="12"/>
      <c r="AL142" s="13"/>
      <c r="AM142" s="13"/>
      <c r="AN142" s="14"/>
      <c r="AO142" s="11">
        <v>14</v>
      </c>
      <c r="AP142" s="12"/>
      <c r="AQ142" s="13"/>
      <c r="AR142" s="13"/>
      <c r="AS142" s="14"/>
      <c r="AT142" s="11">
        <v>14</v>
      </c>
      <c r="AU142" s="12"/>
      <c r="AV142" s="13"/>
      <c r="AW142" s="13"/>
      <c r="AX142" s="14"/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2</v>
      </c>
      <c r="C143" s="13">
        <v>2</v>
      </c>
      <c r="D143" s="13">
        <v>1</v>
      </c>
      <c r="E143" s="14">
        <v>2</v>
      </c>
      <c r="F143" s="11">
        <v>15</v>
      </c>
      <c r="G143" s="12">
        <v>1</v>
      </c>
      <c r="H143" s="13">
        <v>1</v>
      </c>
      <c r="I143" s="13">
        <v>1</v>
      </c>
      <c r="J143" s="14">
        <v>2</v>
      </c>
      <c r="K143" s="11">
        <v>15</v>
      </c>
      <c r="L143" s="12">
        <v>2</v>
      </c>
      <c r="M143" s="13">
        <v>2</v>
      </c>
      <c r="N143" s="13">
        <v>2</v>
      </c>
      <c r="O143" s="14">
        <v>1</v>
      </c>
      <c r="P143" s="11">
        <v>15</v>
      </c>
      <c r="Q143" s="12">
        <v>2</v>
      </c>
      <c r="R143" s="13">
        <v>2</v>
      </c>
      <c r="S143" s="13">
        <v>2</v>
      </c>
      <c r="T143" s="14">
        <v>1</v>
      </c>
      <c r="U143" s="11">
        <v>15</v>
      </c>
      <c r="V143" s="12">
        <v>2</v>
      </c>
      <c r="W143" s="13">
        <v>1</v>
      </c>
      <c r="X143" s="13">
        <v>1</v>
      </c>
      <c r="Y143" s="14">
        <v>2</v>
      </c>
      <c r="Z143" s="11">
        <v>15</v>
      </c>
      <c r="AA143" s="12">
        <v>1</v>
      </c>
      <c r="AB143" s="13">
        <v>1</v>
      </c>
      <c r="AC143" s="13">
        <v>1</v>
      </c>
      <c r="AD143" s="14">
        <v>2</v>
      </c>
      <c r="AE143" s="11">
        <v>15</v>
      </c>
      <c r="AF143" s="12">
        <v>1</v>
      </c>
      <c r="AG143" s="13">
        <v>1</v>
      </c>
      <c r="AH143" s="13">
        <v>1</v>
      </c>
      <c r="AI143" s="14">
        <v>1</v>
      </c>
      <c r="AJ143" s="11">
        <v>15</v>
      </c>
      <c r="AK143" s="12"/>
      <c r="AL143" s="13"/>
      <c r="AM143" s="13"/>
      <c r="AN143" s="14"/>
      <c r="AO143" s="11">
        <v>15</v>
      </c>
      <c r="AP143" s="12"/>
      <c r="AQ143" s="13"/>
      <c r="AR143" s="13"/>
      <c r="AS143" s="14"/>
      <c r="AT143" s="11">
        <v>15</v>
      </c>
      <c r="AU143" s="12"/>
      <c r="AV143" s="13"/>
      <c r="AW143" s="13"/>
      <c r="AX143" s="14"/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1</v>
      </c>
      <c r="C144" s="13">
        <v>1</v>
      </c>
      <c r="D144" s="13">
        <v>1</v>
      </c>
      <c r="E144" s="14">
        <v>1</v>
      </c>
      <c r="F144" s="11">
        <v>16</v>
      </c>
      <c r="G144" s="12">
        <v>1</v>
      </c>
      <c r="H144" s="13">
        <v>1</v>
      </c>
      <c r="I144" s="13">
        <v>1</v>
      </c>
      <c r="J144" s="14">
        <v>1</v>
      </c>
      <c r="K144" s="11">
        <v>16</v>
      </c>
      <c r="L144" s="12">
        <v>1</v>
      </c>
      <c r="M144" s="13">
        <v>1</v>
      </c>
      <c r="N144" s="13">
        <v>2</v>
      </c>
      <c r="O144" s="14">
        <v>1</v>
      </c>
      <c r="P144" s="11">
        <v>16</v>
      </c>
      <c r="Q144" s="12">
        <v>1</v>
      </c>
      <c r="R144" s="13">
        <v>1</v>
      </c>
      <c r="S144" s="13">
        <v>2</v>
      </c>
      <c r="T144" s="14">
        <v>1</v>
      </c>
      <c r="U144" s="11">
        <v>16</v>
      </c>
      <c r="V144" s="12">
        <v>3</v>
      </c>
      <c r="W144" s="13">
        <v>1</v>
      </c>
      <c r="X144" s="13">
        <v>1</v>
      </c>
      <c r="Y144" s="14">
        <v>1</v>
      </c>
      <c r="Z144" s="11">
        <v>16</v>
      </c>
      <c r="AA144" s="12">
        <v>1</v>
      </c>
      <c r="AB144" s="13">
        <v>2</v>
      </c>
      <c r="AC144" s="13">
        <v>1</v>
      </c>
      <c r="AD144" s="14">
        <v>1</v>
      </c>
      <c r="AE144" s="11">
        <v>16</v>
      </c>
      <c r="AF144" s="12">
        <v>1</v>
      </c>
      <c r="AG144" s="13">
        <v>1</v>
      </c>
      <c r="AH144" s="13">
        <v>2</v>
      </c>
      <c r="AI144" s="14">
        <v>1</v>
      </c>
      <c r="AJ144" s="11">
        <v>16</v>
      </c>
      <c r="AK144" s="12"/>
      <c r="AL144" s="13"/>
      <c r="AM144" s="13"/>
      <c r="AN144" s="14"/>
      <c r="AO144" s="11">
        <v>16</v>
      </c>
      <c r="AP144" s="12"/>
      <c r="AQ144" s="13"/>
      <c r="AR144" s="13"/>
      <c r="AS144" s="14"/>
      <c r="AT144" s="11">
        <v>16</v>
      </c>
      <c r="AU144" s="12"/>
      <c r="AV144" s="13"/>
      <c r="AW144" s="13"/>
      <c r="AX144" s="14"/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3</v>
      </c>
      <c r="C145" s="13">
        <v>1</v>
      </c>
      <c r="D145" s="13">
        <v>1</v>
      </c>
      <c r="E145" s="14">
        <v>1</v>
      </c>
      <c r="F145" s="11">
        <v>17</v>
      </c>
      <c r="G145" s="12">
        <v>1</v>
      </c>
      <c r="H145" s="13">
        <v>1</v>
      </c>
      <c r="I145" s="13">
        <v>1</v>
      </c>
      <c r="J145" s="14">
        <v>1</v>
      </c>
      <c r="K145" s="11">
        <v>17</v>
      </c>
      <c r="L145" s="12">
        <v>2</v>
      </c>
      <c r="M145" s="13">
        <v>2</v>
      </c>
      <c r="N145" s="13">
        <v>1</v>
      </c>
      <c r="O145" s="14">
        <v>1</v>
      </c>
      <c r="P145" s="11">
        <v>17</v>
      </c>
      <c r="Q145" s="12">
        <v>2</v>
      </c>
      <c r="R145" s="13">
        <v>1</v>
      </c>
      <c r="S145" s="13">
        <v>1</v>
      </c>
      <c r="T145" s="14">
        <v>2</v>
      </c>
      <c r="U145" s="11">
        <v>17</v>
      </c>
      <c r="V145" s="12">
        <v>1</v>
      </c>
      <c r="W145" s="13">
        <v>2</v>
      </c>
      <c r="X145" s="13">
        <v>1</v>
      </c>
      <c r="Y145" s="14">
        <v>1</v>
      </c>
      <c r="Z145" s="11">
        <v>17</v>
      </c>
      <c r="AA145" s="12">
        <v>2</v>
      </c>
      <c r="AB145" s="13">
        <v>2</v>
      </c>
      <c r="AC145" s="13">
        <v>1</v>
      </c>
      <c r="AD145" s="14">
        <v>2</v>
      </c>
      <c r="AE145" s="11">
        <v>17</v>
      </c>
      <c r="AF145" s="12">
        <v>1</v>
      </c>
      <c r="AG145" s="13">
        <v>2</v>
      </c>
      <c r="AH145" s="13">
        <v>2</v>
      </c>
      <c r="AI145" s="14">
        <v>1</v>
      </c>
      <c r="AJ145" s="11">
        <v>17</v>
      </c>
      <c r="AK145" s="12"/>
      <c r="AL145" s="13"/>
      <c r="AM145" s="13"/>
      <c r="AN145" s="14"/>
      <c r="AO145" s="11">
        <v>17</v>
      </c>
      <c r="AP145" s="12"/>
      <c r="AQ145" s="13"/>
      <c r="AR145" s="13"/>
      <c r="AS145" s="14"/>
      <c r="AT145" s="11">
        <v>17</v>
      </c>
      <c r="AU145" s="12"/>
      <c r="AV145" s="13"/>
      <c r="AW145" s="13"/>
      <c r="AX145" s="14"/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2</v>
      </c>
      <c r="C146" s="17">
        <v>2</v>
      </c>
      <c r="D146" s="17">
        <v>2</v>
      </c>
      <c r="E146" s="18">
        <v>2</v>
      </c>
      <c r="F146" s="15">
        <v>18</v>
      </c>
      <c r="G146" s="16">
        <v>2</v>
      </c>
      <c r="H146" s="17">
        <v>1</v>
      </c>
      <c r="I146" s="17">
        <v>1</v>
      </c>
      <c r="J146" s="18">
        <v>1</v>
      </c>
      <c r="K146" s="15">
        <v>18</v>
      </c>
      <c r="L146" s="16">
        <v>2</v>
      </c>
      <c r="M146" s="17">
        <v>3</v>
      </c>
      <c r="N146" s="17">
        <v>3</v>
      </c>
      <c r="O146" s="18">
        <v>3</v>
      </c>
      <c r="P146" s="15">
        <v>18</v>
      </c>
      <c r="Q146" s="16">
        <v>2</v>
      </c>
      <c r="R146" s="17">
        <v>7</v>
      </c>
      <c r="S146" s="17">
        <v>3</v>
      </c>
      <c r="T146" s="18">
        <v>1</v>
      </c>
      <c r="U146" s="15">
        <v>18</v>
      </c>
      <c r="V146" s="16">
        <v>3</v>
      </c>
      <c r="W146" s="17">
        <v>2</v>
      </c>
      <c r="X146" s="17">
        <v>2</v>
      </c>
      <c r="Y146" s="18">
        <v>2</v>
      </c>
      <c r="Z146" s="15">
        <v>18</v>
      </c>
      <c r="AA146" s="16">
        <v>2</v>
      </c>
      <c r="AB146" s="17">
        <v>1</v>
      </c>
      <c r="AC146" s="17">
        <v>1</v>
      </c>
      <c r="AD146" s="18">
        <v>1</v>
      </c>
      <c r="AE146" s="15">
        <v>18</v>
      </c>
      <c r="AF146" s="16">
        <v>5</v>
      </c>
      <c r="AG146" s="17">
        <v>1</v>
      </c>
      <c r="AH146" s="17">
        <v>2</v>
      </c>
      <c r="AI146" s="18">
        <v>1</v>
      </c>
      <c r="AJ146" s="15">
        <v>18</v>
      </c>
      <c r="AK146" s="16"/>
      <c r="AL146" s="17"/>
      <c r="AM146" s="17"/>
      <c r="AN146" s="18"/>
      <c r="AO146" s="15">
        <v>18</v>
      </c>
      <c r="AP146" s="16"/>
      <c r="AQ146" s="17"/>
      <c r="AR146" s="17"/>
      <c r="AS146" s="18"/>
      <c r="AT146" s="15">
        <v>18</v>
      </c>
      <c r="AU146" s="16"/>
      <c r="AV146" s="17"/>
      <c r="AW146" s="17"/>
      <c r="AX146" s="18"/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31</v>
      </c>
      <c r="B147" s="19">
        <f>SUM(B129:B146)</f>
        <v>27</v>
      </c>
      <c r="C147" s="20">
        <f>SUM(C129:C146)</f>
        <v>24</v>
      </c>
      <c r="D147" s="20">
        <f>SUM(D129:D146)</f>
        <v>28</v>
      </c>
      <c r="E147" s="21">
        <f>SUM(E129:E146)</f>
        <v>25</v>
      </c>
      <c r="F147" s="3" t="s">
        <v>31</v>
      </c>
      <c r="G147" s="19">
        <f>SUM(G129:G146)</f>
        <v>24</v>
      </c>
      <c r="H147" s="20">
        <f>SUM(H129:H146)</f>
        <v>22</v>
      </c>
      <c r="I147" s="20">
        <f>SUM(I129:I146)</f>
        <v>25</v>
      </c>
      <c r="J147" s="21">
        <f>SUM(J129:J146)</f>
        <v>23</v>
      </c>
      <c r="K147" s="3" t="s">
        <v>31</v>
      </c>
      <c r="L147" s="19">
        <f>SUM(L129:L146)</f>
        <v>36</v>
      </c>
      <c r="M147" s="20">
        <f>SUM(M129:M146)</f>
        <v>32</v>
      </c>
      <c r="N147" s="20">
        <f>SUM(N129:N146)</f>
        <v>29</v>
      </c>
      <c r="O147" s="21">
        <f>SUM(O129:O146)</f>
        <v>28</v>
      </c>
      <c r="P147" s="3" t="s">
        <v>31</v>
      </c>
      <c r="Q147" s="19">
        <f>SUM(Q129:Q146)</f>
        <v>30</v>
      </c>
      <c r="R147" s="20">
        <f>SUM(R129:R146)</f>
        <v>39</v>
      </c>
      <c r="S147" s="20">
        <f>SUM(S129:S146)</f>
        <v>32</v>
      </c>
      <c r="T147" s="21">
        <f>SUM(T129:T146)</f>
        <v>25</v>
      </c>
      <c r="U147" s="3" t="s">
        <v>31</v>
      </c>
      <c r="V147" s="19">
        <f>SUM(V129:V146)</f>
        <v>33</v>
      </c>
      <c r="W147" s="20">
        <f>SUM(W129:W146)</f>
        <v>24</v>
      </c>
      <c r="X147" s="20">
        <f>SUM(X129:X146)</f>
        <v>28</v>
      </c>
      <c r="Y147" s="21">
        <f>SUM(Y129:Y146)</f>
        <v>29</v>
      </c>
      <c r="Z147" s="3" t="s">
        <v>31</v>
      </c>
      <c r="AA147" s="19">
        <f>SUM(AA129:AA146)</f>
        <v>23</v>
      </c>
      <c r="AB147" s="20">
        <f>SUM(AB129:AB146)</f>
        <v>27</v>
      </c>
      <c r="AC147" s="20">
        <f>SUM(AC129:AC146)</f>
        <v>28</v>
      </c>
      <c r="AD147" s="21">
        <f>SUM(AD129:AD146)</f>
        <v>24</v>
      </c>
      <c r="AE147" s="3" t="s">
        <v>31</v>
      </c>
      <c r="AF147" s="19">
        <f>SUM(AF129:AF146)</f>
        <v>32</v>
      </c>
      <c r="AG147" s="20">
        <f>SUM(AG129:AG146)</f>
        <v>29</v>
      </c>
      <c r="AH147" s="20">
        <f>SUM(AH129:AH146)</f>
        <v>35</v>
      </c>
      <c r="AI147" s="21">
        <f>SUM(AI129:AI146)</f>
        <v>34</v>
      </c>
      <c r="AJ147" s="3" t="s">
        <v>31</v>
      </c>
      <c r="AK147" s="19">
        <f>SUM(AK129:AK146)</f>
        <v>0</v>
      </c>
      <c r="AL147" s="20">
        <f>SUM(AL129:AL146)</f>
        <v>0</v>
      </c>
      <c r="AM147" s="20">
        <f>SUM(AM129:AM146)</f>
        <v>0</v>
      </c>
      <c r="AN147" s="21">
        <f>SUM(AN129:AN146)</f>
        <v>0</v>
      </c>
      <c r="AO147" s="3" t="s">
        <v>31</v>
      </c>
      <c r="AP147" s="19">
        <f>SUM(AP129:AP146)</f>
        <v>0</v>
      </c>
      <c r="AQ147" s="20">
        <f>SUM(AQ129:AQ146)</f>
        <v>0</v>
      </c>
      <c r="AR147" s="20">
        <f>SUM(AR129:AR146)</f>
        <v>0</v>
      </c>
      <c r="AS147" s="21">
        <f>SUM(AS129:AS146)</f>
        <v>0</v>
      </c>
      <c r="AT147" s="3" t="s">
        <v>31</v>
      </c>
      <c r="AU147" s="19">
        <f>SUM(AU129:AU146)</f>
        <v>0</v>
      </c>
      <c r="AV147" s="20">
        <f>SUM(AV129:AV146)</f>
        <v>0</v>
      </c>
      <c r="AW147" s="20">
        <f>SUM(AW129:AW146)</f>
        <v>0</v>
      </c>
      <c r="AX147" s="21">
        <f>SUM(AX129:AX146)</f>
        <v>0</v>
      </c>
      <c r="AY147" s="3" t="s">
        <v>31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31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31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31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31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31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31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104</v>
      </c>
      <c r="F148" s="2"/>
      <c r="G148" s="2"/>
      <c r="H148" s="2"/>
      <c r="I148" s="2"/>
      <c r="J148" s="22">
        <f>SUM(G147:J147)</f>
        <v>94</v>
      </c>
      <c r="K148" s="2"/>
      <c r="L148" s="2"/>
      <c r="M148" s="2"/>
      <c r="N148" s="2"/>
      <c r="O148" s="22">
        <f>SUM(L147:O147)</f>
        <v>125</v>
      </c>
      <c r="P148" s="2"/>
      <c r="Q148" s="2"/>
      <c r="R148" s="2"/>
      <c r="S148" s="2"/>
      <c r="T148" s="22">
        <f>SUM(Q147:T147)</f>
        <v>126</v>
      </c>
      <c r="U148" s="2"/>
      <c r="V148" s="2"/>
      <c r="W148" s="2"/>
      <c r="X148" s="2"/>
      <c r="Y148" s="22">
        <f>SUM(V147:Y147)</f>
        <v>114</v>
      </c>
      <c r="Z148" s="2"/>
      <c r="AA148" s="2"/>
      <c r="AB148" s="2"/>
      <c r="AC148" s="2"/>
      <c r="AD148" s="22">
        <f>SUM(AA147:AD147)</f>
        <v>102</v>
      </c>
      <c r="AE148" s="2"/>
      <c r="AF148" s="2"/>
      <c r="AG148" s="2"/>
      <c r="AH148" s="2"/>
      <c r="AI148" s="22">
        <f>SUM(AF147:AI147)</f>
        <v>130</v>
      </c>
      <c r="AJ148" s="2"/>
      <c r="AK148" s="2"/>
      <c r="AL148" s="2"/>
      <c r="AM148" s="2"/>
      <c r="AN148" s="22">
        <f>SUM(AK147:AN147)</f>
        <v>0</v>
      </c>
      <c r="AO148" s="2"/>
      <c r="AP148" s="2"/>
      <c r="AQ148" s="2"/>
      <c r="AR148" s="2"/>
      <c r="AS148" s="22">
        <f>SUM(AP147:AS147)</f>
        <v>0</v>
      </c>
      <c r="AT148" s="2"/>
      <c r="AU148" s="2"/>
      <c r="AV148" s="2"/>
      <c r="AW148" s="2"/>
      <c r="AX148" s="22">
        <f>SUM(AU147:AX147)</f>
        <v>0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sheetProtection/>
  <conditionalFormatting sqref="B4:E21 BO4:BR21 AZ4:BC21 BE4:BH21 BJ4:BM21 BT4:BW21 BY4:CB21 AU4:AX21 CD4:CG21 AK4:AN21 G4:J21 L4:O21 Q4:T21 V4:Y21 AA4:AD21 AF4:AI21 AP4:AS21 B29:E46 BO29:BR46 AZ29:BC46 BE29:BH46 BJ29:BM46 BT29:BW46 BY29:CB46 AU29:AX46 CD29:CG46 AK29:AN46 G29:J46 L29:O46 Q29:T46 AA29:AD46 AP129:AS146 AF29:AI46 AP29:AS46 B54:E71 BO54:BR71 AZ54:BC71 BE54:BH71 BJ54:BM71 BT54:BW71 BY54:CB71 AU54:AX71 CD54:CG71 AK54:AN71 G54:J71 L54:O71 Q54:T71 V54:Y71 AA54:AD71 AF54:AI71 AP54:AS71 B79:E96 BO79:BR96 AZ79:BC96 BE79:BH96 BJ79:BM96 BT79:BW96 BY79:CB96 AU79:AX96 CD79:CG96 AK79:AN96 G79:J96 L79:O96 Q79:T96 V79:Y96 AA79:AD96 AF79:AI96 AP79:AS96 B104:E121 BO104:BR121 AZ104:BC121 BE104:BH121 BJ104:BM121 BT104:BW121 BY104:CB121 AU104:AX121 CD104:CG121 AK104:AN121 G104:J121 L104:O121 Q104:T121 V104:Y121 AA104:AD121 AF104:AI121 AP104:AS121 B129:E146 BO129:BR146 AZ129:BC146 BE129:BH146 BJ129:BM146 BT129:BW146 BY129:CB146 AU129:AX146 CD129:CG146 AK129:AN146 G129:J146 L129:O146 Q129:T146 V129:Y146 AA129:AD146 AF129:AI146 V29:Y46">
    <cfRule type="cellIs" priority="6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" sqref="A1:G1"/>
    </sheetView>
  </sheetViews>
  <sheetFormatPr defaultColWidth="14.7109375" defaultRowHeight="12.75"/>
  <cols>
    <col min="1" max="1" width="11.57421875" style="0" bestFit="1" customWidth="1"/>
    <col min="2" max="7" width="11.421875" style="0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6" t="s">
        <v>49</v>
      </c>
      <c r="B1" s="36"/>
      <c r="C1" s="36"/>
      <c r="D1" s="36"/>
      <c r="E1" s="36"/>
      <c r="F1" s="36"/>
      <c r="G1" s="36"/>
      <c r="I1" s="31">
        <v>4</v>
      </c>
      <c r="J1" t="s">
        <v>75</v>
      </c>
    </row>
    <row r="2" spans="1:9" ht="12.75">
      <c r="A2" t="s">
        <v>30</v>
      </c>
      <c r="B2" t="str">
        <f>Eingabe_BS!A1</f>
        <v>Lüdensch. 1</v>
      </c>
      <c r="C2" t="str">
        <f>Eingabe_BS!A26</f>
        <v>Brilon</v>
      </c>
      <c r="D2" t="str">
        <f>Eingabe_BS!A51</f>
        <v>Lüdensch. 2</v>
      </c>
      <c r="E2" t="str">
        <f>Eingabe_BS!A76</f>
        <v>Heven</v>
      </c>
      <c r="F2" t="str">
        <f>Eingabe_BS!A101</f>
        <v>Witten</v>
      </c>
      <c r="G2" t="str">
        <f>Eingabe_BS!A126</f>
        <v>Bad Meinb.</v>
      </c>
      <c r="I2" t="s">
        <v>237</v>
      </c>
    </row>
    <row r="3" spans="1:9" ht="12.75">
      <c r="A3" t="s">
        <v>123</v>
      </c>
      <c r="B3" s="31">
        <f>SUMPRODUCT(Eingabe_BS!$B4:$AP4,Eingabe_BS!$B$24:$AP$24)</f>
        <v>25</v>
      </c>
      <c r="C3" s="28">
        <f>SUMPRODUCT(Eingabe_BS!$B29:$AP29,Eingabe_BS!$B$49:$AP$49)</f>
        <v>29</v>
      </c>
      <c r="D3" s="28">
        <f>SUMPRODUCT(Eingabe_BS!$B54:$AP54,Eingabe_BS!$B$74:$AP$74)</f>
        <v>27</v>
      </c>
      <c r="E3" s="31">
        <f>SUMPRODUCT(Eingabe_BS!$B79:$AP79,Eingabe_BS!$B$99:$AP$99)</f>
        <v>25</v>
      </c>
      <c r="F3" s="31">
        <f>SUMPRODUCT(Eingabe_BS!$B104:$AP104,Eingabe_BS!$B$124:$AP$124)</f>
        <v>25</v>
      </c>
      <c r="G3" s="28">
        <f>SUMPRODUCT(Eingabe_BS!$B129:$AP129,Eingabe_BS!$B$149:$AP$149)</f>
        <v>29</v>
      </c>
      <c r="I3">
        <f>MIN(B3:G3)</f>
        <v>25</v>
      </c>
    </row>
    <row r="4" spans="1:9" ht="12.75">
      <c r="A4" t="s">
        <v>115</v>
      </c>
      <c r="B4" s="31">
        <f>SUMPRODUCT(Eingabe_BS!$B5:$AP5,Eingabe_BS!$B$24:$AP$24)</f>
        <v>24</v>
      </c>
      <c r="C4" s="28">
        <f>SUMPRODUCT(Eingabe_BS!$B30:$AP30,Eingabe_BS!$B$49:$AP$49)</f>
        <v>29</v>
      </c>
      <c r="D4" s="28">
        <f>SUMPRODUCT(Eingabe_BS!$B55:$AP55,Eingabe_BS!$B$74:$AP$74)</f>
        <v>29</v>
      </c>
      <c r="E4" s="28">
        <f>SUMPRODUCT(Eingabe_BS!$B80:$AP80,Eingabe_BS!$B$99:$AP$99)</f>
        <v>25</v>
      </c>
      <c r="F4" s="28">
        <f>SUMPRODUCT(Eingabe_BS!$B105:$AP105,Eingabe_BS!$B$124:$AP$124)</f>
        <v>27</v>
      </c>
      <c r="G4" s="28">
        <f>SUMPRODUCT(Eingabe_BS!$B130:$AP130,Eingabe_BS!$B$149:$AP$149)</f>
        <v>31</v>
      </c>
      <c r="I4">
        <f aca="true" t="shared" si="0" ref="I4:I20">MIN(B4:G4)</f>
        <v>24</v>
      </c>
    </row>
    <row r="5" spans="1:9" ht="12.75">
      <c r="A5" t="s">
        <v>248</v>
      </c>
      <c r="B5" s="31">
        <f>SUMPRODUCT(Eingabe_BS!$B6:$AP6,Eingabe_BS!$B$24:$AP$24)</f>
        <v>38</v>
      </c>
      <c r="C5" s="28">
        <f>SUMPRODUCT(Eingabe_BS!$B31:$AP31,Eingabe_BS!$B$49:$AP$49)</f>
        <v>43</v>
      </c>
      <c r="D5" s="28">
        <f>SUMPRODUCT(Eingabe_BS!$B56:$AP56,Eingabe_BS!$B$74:$AP$74)</f>
        <v>45</v>
      </c>
      <c r="E5" s="28">
        <f>SUMPRODUCT(Eingabe_BS!$B81:$AP81,Eingabe_BS!$B$99:$AP$99)</f>
        <v>41</v>
      </c>
      <c r="F5" s="28">
        <f>SUMPRODUCT(Eingabe_BS!$B106:$AP106,Eingabe_BS!$B$124:$AP$124)</f>
        <v>39</v>
      </c>
      <c r="G5" s="28">
        <f>SUMPRODUCT(Eingabe_BS!$B131:$AP131,Eingabe_BS!$B$149:$AP$149)</f>
        <v>42</v>
      </c>
      <c r="I5">
        <f t="shared" si="0"/>
        <v>38</v>
      </c>
    </row>
    <row r="6" spans="1:9" ht="12.75">
      <c r="A6" t="s">
        <v>52</v>
      </c>
      <c r="B6" s="28">
        <f>SUMPRODUCT(Eingabe_BS!$B7:$AP7,Eingabe_BS!$B$24:$AP$24)</f>
        <v>29</v>
      </c>
      <c r="C6" s="28">
        <f>SUMPRODUCT(Eingabe_BS!$B32:$AP32,Eingabe_BS!$B$49:$AP$49)</f>
        <v>47</v>
      </c>
      <c r="D6" s="28">
        <f>SUMPRODUCT(Eingabe_BS!$B57:$AP57,Eingabe_BS!$B$74:$AP$74)</f>
        <v>36</v>
      </c>
      <c r="E6" s="28">
        <f>SUMPRODUCT(Eingabe_BS!$B82:$AP82,Eingabe_BS!$B$99:$AP$99)</f>
        <v>29</v>
      </c>
      <c r="F6" s="31">
        <f>SUMPRODUCT(Eingabe_BS!$B107:$AP107,Eingabe_BS!$B$124:$AP$124)</f>
        <v>28</v>
      </c>
      <c r="G6" s="28">
        <f>SUMPRODUCT(Eingabe_BS!$B132:$AP132,Eingabe_BS!$B$149:$AP$149)</f>
        <v>36</v>
      </c>
      <c r="I6">
        <f t="shared" si="0"/>
        <v>28</v>
      </c>
    </row>
    <row r="7" spans="1:9" ht="12.75">
      <c r="A7" t="s">
        <v>60</v>
      </c>
      <c r="B7" s="31">
        <f>SUMPRODUCT(Eingabe_BS!$B8:$AP8,Eingabe_BS!$B$24:$AP$24)</f>
        <v>30</v>
      </c>
      <c r="C7" s="28">
        <f>SUMPRODUCT(Eingabe_BS!$B33:$AP33,Eingabe_BS!$B$49:$AP$49)</f>
        <v>46</v>
      </c>
      <c r="D7" s="28">
        <f>SUMPRODUCT(Eingabe_BS!$B58:$AP58,Eingabe_BS!$B$74:$AP$74)</f>
        <v>38</v>
      </c>
      <c r="E7" s="28">
        <f>SUMPRODUCT(Eingabe_BS!$B83:$AP83,Eingabe_BS!$B$99:$AP$99)</f>
        <v>34</v>
      </c>
      <c r="F7" s="28">
        <f>SUMPRODUCT(Eingabe_BS!$B108:$AP108,Eingabe_BS!$B$124:$AP$124)</f>
        <v>32</v>
      </c>
      <c r="G7" s="28">
        <f>SUMPRODUCT(Eingabe_BS!$B133:$AP133,Eingabe_BS!$B$149:$AP$149)</f>
        <v>40</v>
      </c>
      <c r="I7">
        <f t="shared" si="0"/>
        <v>30</v>
      </c>
    </row>
    <row r="8" spans="1:9" ht="12.75">
      <c r="A8" t="s">
        <v>112</v>
      </c>
      <c r="B8" s="31">
        <f>SUMPRODUCT(Eingabe_BS!$B9:$AP9,Eingabe_BS!$B$24:$AP$24)</f>
        <v>40</v>
      </c>
      <c r="C8" s="28">
        <f>SUMPRODUCT(Eingabe_BS!$B34:$AP34,Eingabe_BS!$B$49:$AP$49)</f>
        <v>46</v>
      </c>
      <c r="D8" s="28">
        <f>SUMPRODUCT(Eingabe_BS!$B59:$AP59,Eingabe_BS!$B$74:$AP$74)</f>
        <v>45</v>
      </c>
      <c r="E8" s="28">
        <f>SUMPRODUCT(Eingabe_BS!$B84:$AP84,Eingabe_BS!$B$99:$AP$99)</f>
        <v>41</v>
      </c>
      <c r="F8" s="28">
        <f>SUMPRODUCT(Eingabe_BS!$B109:$AP109,Eingabe_BS!$B$124:$AP$124)</f>
        <v>42</v>
      </c>
      <c r="G8" s="31">
        <f>SUMPRODUCT(Eingabe_BS!$B134:$AP134,Eingabe_BS!$B$149:$AP$149)</f>
        <v>40</v>
      </c>
      <c r="I8">
        <f t="shared" si="0"/>
        <v>40</v>
      </c>
    </row>
    <row r="9" spans="1:9" ht="12.75">
      <c r="A9" t="s">
        <v>249</v>
      </c>
      <c r="B9" s="31">
        <f>SUMPRODUCT(Eingabe_BS!$B10:$AP10,Eingabe_BS!$B$24:$AP$24)</f>
        <v>26</v>
      </c>
      <c r="C9" s="31">
        <f>SUMPRODUCT(Eingabe_BS!$B35:$AP35,Eingabe_BS!$B$49:$AP$49)</f>
        <v>26</v>
      </c>
      <c r="D9" s="28">
        <f>SUMPRODUCT(Eingabe_BS!$B60:$AP60,Eingabe_BS!$B$74:$AP$74)</f>
        <v>28</v>
      </c>
      <c r="E9" s="28">
        <f>SUMPRODUCT(Eingabe_BS!$B85:$AP85,Eingabe_BS!$B$99:$AP$99)</f>
        <v>35</v>
      </c>
      <c r="F9" s="28">
        <f>SUMPRODUCT(Eingabe_BS!$B110:$AP110,Eingabe_BS!$B$124:$AP$124)</f>
        <v>32</v>
      </c>
      <c r="G9" s="28">
        <f>SUMPRODUCT(Eingabe_BS!$B135:$AP135,Eingabe_BS!$B$149:$AP$149)</f>
        <v>31</v>
      </c>
      <c r="I9">
        <f t="shared" si="0"/>
        <v>26</v>
      </c>
    </row>
    <row r="10" spans="1:9" ht="12.75">
      <c r="A10" t="s">
        <v>113</v>
      </c>
      <c r="B10" s="28">
        <f>SUMPRODUCT(Eingabe_BS!$B11:$AP11,Eingabe_BS!$B$24:$AP$24)</f>
        <v>36</v>
      </c>
      <c r="C10" s="28">
        <f>SUMPRODUCT(Eingabe_BS!$B36:$AP36,Eingabe_BS!$B$49:$AP$49)</f>
        <v>38</v>
      </c>
      <c r="D10" s="28">
        <f>SUMPRODUCT(Eingabe_BS!$B61:$AP61,Eingabe_BS!$B$74:$AP$74)</f>
        <v>37</v>
      </c>
      <c r="E10" s="28">
        <f>SUMPRODUCT(Eingabe_BS!$B86:$AP86,Eingabe_BS!$B$99:$AP$99)</f>
        <v>37</v>
      </c>
      <c r="F10" s="31">
        <f>SUMPRODUCT(Eingabe_BS!$B111:$AP111,Eingabe_BS!$B$124:$AP$124)</f>
        <v>34</v>
      </c>
      <c r="G10" s="28">
        <f>SUMPRODUCT(Eingabe_BS!$B136:$AP136,Eingabe_BS!$B$149:$AP$149)</f>
        <v>35</v>
      </c>
      <c r="I10">
        <f t="shared" si="0"/>
        <v>34</v>
      </c>
    </row>
    <row r="11" spans="1:9" ht="12.75">
      <c r="A11" t="s">
        <v>51</v>
      </c>
      <c r="B11" s="31">
        <f>SUMPRODUCT(Eingabe_BS!$B12:$AP12,Eingabe_BS!$B$24:$AP$24)</f>
        <v>32</v>
      </c>
      <c r="C11" s="28">
        <f>SUMPRODUCT(Eingabe_BS!$B37:$AP37,Eingabe_BS!$B$49:$AP$49)</f>
        <v>39</v>
      </c>
      <c r="D11" s="28">
        <f>SUMPRODUCT(Eingabe_BS!$B62:$AP62,Eingabe_BS!$B$74:$AP$74)</f>
        <v>36</v>
      </c>
      <c r="E11" s="31">
        <f>SUMPRODUCT(Eingabe_BS!$B87:$AP87,Eingabe_BS!$B$99:$AP$99)</f>
        <v>32</v>
      </c>
      <c r="F11" s="28">
        <f>SUMPRODUCT(Eingabe_BS!$B112:$AP112,Eingabe_BS!$B$124:$AP$124)</f>
        <v>34</v>
      </c>
      <c r="G11" s="28">
        <f>SUMPRODUCT(Eingabe_BS!$B137:$AP137,Eingabe_BS!$B$149:$AP$149)</f>
        <v>47</v>
      </c>
      <c r="I11">
        <f t="shared" si="0"/>
        <v>32</v>
      </c>
    </row>
    <row r="12" spans="1:9" ht="12.75">
      <c r="A12" t="s">
        <v>238</v>
      </c>
      <c r="B12" s="28">
        <f>SUMPRODUCT(Eingabe_BS!$B13:$AP13,Eingabe_BS!$B$24:$AP$24)</f>
        <v>36</v>
      </c>
      <c r="C12" s="28">
        <f>SUMPRODUCT(Eingabe_BS!$B38:$AP38,Eingabe_BS!$B$49:$AP$49)</f>
        <v>41</v>
      </c>
      <c r="D12" s="28">
        <f>SUMPRODUCT(Eingabe_BS!$B63:$AP63,Eingabe_BS!$B$74:$AP$74)</f>
        <v>45</v>
      </c>
      <c r="E12" s="28">
        <f>SUMPRODUCT(Eingabe_BS!$B88:$AP88,Eingabe_BS!$B$99:$AP$99)</f>
        <v>32</v>
      </c>
      <c r="F12" s="31">
        <f>SUMPRODUCT(Eingabe_BS!$B113:$AP113,Eingabe_BS!$B$124:$AP$124)</f>
        <v>30</v>
      </c>
      <c r="G12" s="28">
        <f>SUMPRODUCT(Eingabe_BS!$B138:$AP138,Eingabe_BS!$B$149:$AP$149)</f>
        <v>34</v>
      </c>
      <c r="I12">
        <f t="shared" si="0"/>
        <v>30</v>
      </c>
    </row>
    <row r="13" spans="1:9" ht="12.75">
      <c r="A13" t="s">
        <v>59</v>
      </c>
      <c r="B13" s="28">
        <f>SUMPRODUCT(Eingabe_BS!$B14:$AP14,Eingabe_BS!$B$24:$AP$24)</f>
        <v>39</v>
      </c>
      <c r="C13" s="28">
        <f>SUMPRODUCT(Eingabe_BS!$B39:$AP39,Eingabe_BS!$B$49:$AP$49)</f>
        <v>45</v>
      </c>
      <c r="D13" s="28">
        <f>SUMPRODUCT(Eingabe_BS!$B64:$AP64,Eingabe_BS!$B$74:$AP$74)</f>
        <v>39</v>
      </c>
      <c r="E13" s="28">
        <f>SUMPRODUCT(Eingabe_BS!$B89:$AP89,Eingabe_BS!$B$99:$AP$99)</f>
        <v>42</v>
      </c>
      <c r="F13" s="31">
        <f>SUMPRODUCT(Eingabe_BS!$B114:$AP114,Eingabe_BS!$B$124:$AP$124)</f>
        <v>37</v>
      </c>
      <c r="G13" s="28">
        <f>SUMPRODUCT(Eingabe_BS!$B139:$AP139,Eingabe_BS!$B$149:$AP$149)</f>
        <v>40</v>
      </c>
      <c r="I13">
        <f t="shared" si="0"/>
        <v>37</v>
      </c>
    </row>
    <row r="14" spans="1:9" ht="12.75">
      <c r="A14" t="s">
        <v>250</v>
      </c>
      <c r="B14" s="31">
        <f>SUMPRODUCT(Eingabe_BS!$B15:$AP15,Eingabe_BS!$B$24:$AP$24)</f>
        <v>25</v>
      </c>
      <c r="C14" s="31">
        <f>SUMPRODUCT(Eingabe_BS!$B40:$AP40,Eingabe_BS!$B$49:$AP$49)</f>
        <v>25</v>
      </c>
      <c r="D14" s="31">
        <f>SUMPRODUCT(Eingabe_BS!$B65:$AP65,Eingabe_BS!$B$74:$AP$74)</f>
        <v>25</v>
      </c>
      <c r="E14" s="28">
        <f>SUMPRODUCT(Eingabe_BS!$B90:$AP90,Eingabe_BS!$B$99:$AP$99)</f>
        <v>26</v>
      </c>
      <c r="F14" s="28">
        <f>SUMPRODUCT(Eingabe_BS!$B115:$AP115,Eingabe_BS!$B$124:$AP$124)</f>
        <v>28</v>
      </c>
      <c r="G14" s="28">
        <f>SUMPRODUCT(Eingabe_BS!$B140:$AP140,Eingabe_BS!$B$149:$AP$149)</f>
        <v>27</v>
      </c>
      <c r="I14">
        <f t="shared" si="0"/>
        <v>25</v>
      </c>
    </row>
    <row r="15" spans="1:9" ht="12.75">
      <c r="A15" t="s">
        <v>251</v>
      </c>
      <c r="B15" s="28">
        <f>SUMPRODUCT(Eingabe_BS!$B16:$AP16,Eingabe_BS!$B$24:$AP$24)</f>
        <v>40</v>
      </c>
      <c r="C15" s="28">
        <f>SUMPRODUCT(Eingabe_BS!$B41:$AP41,Eingabe_BS!$B$49:$AP$49)</f>
        <v>40</v>
      </c>
      <c r="D15" s="28">
        <f>SUMPRODUCT(Eingabe_BS!$B66:$AP66,Eingabe_BS!$B$74:$AP$74)</f>
        <v>41</v>
      </c>
      <c r="E15" s="28">
        <f>SUMPRODUCT(Eingabe_BS!$B91:$AP91,Eingabe_BS!$B$99:$AP$99)</f>
        <v>38</v>
      </c>
      <c r="F15" s="31">
        <f>SUMPRODUCT(Eingabe_BS!$B116:$AP116,Eingabe_BS!$B$124:$AP$124)</f>
        <v>35</v>
      </c>
      <c r="G15" s="28">
        <f>SUMPRODUCT(Eingabe_BS!$B141:$AP141,Eingabe_BS!$B$149:$AP$149)</f>
        <v>38</v>
      </c>
      <c r="I15">
        <f t="shared" si="0"/>
        <v>35</v>
      </c>
    </row>
    <row r="16" spans="1:9" ht="12.75">
      <c r="A16" t="s">
        <v>114</v>
      </c>
      <c r="B16" s="31">
        <f>SUMPRODUCT(Eingabe_BS!$B17:$AP17,Eingabe_BS!$B$24:$AP$24)</f>
        <v>30</v>
      </c>
      <c r="C16" s="28">
        <f>SUMPRODUCT(Eingabe_BS!$B42:$AP42,Eingabe_BS!$B$49:$AP$49)</f>
        <v>40</v>
      </c>
      <c r="D16" s="28">
        <f>SUMPRODUCT(Eingabe_BS!$B67:$AP67,Eingabe_BS!$B$74:$AP$74)</f>
        <v>33</v>
      </c>
      <c r="E16" s="28">
        <f>SUMPRODUCT(Eingabe_BS!$B92:$AP92,Eingabe_BS!$B$99:$AP$99)</f>
        <v>43</v>
      </c>
      <c r="F16" s="28">
        <f>SUMPRODUCT(Eingabe_BS!$B117:$AP117,Eingabe_BS!$B$124:$AP$124)</f>
        <v>35</v>
      </c>
      <c r="G16" s="28">
        <f>SUMPRODUCT(Eingabe_BS!$B142:$AP142,Eingabe_BS!$B$149:$AP$149)</f>
        <v>44</v>
      </c>
      <c r="I16">
        <f t="shared" si="0"/>
        <v>30</v>
      </c>
    </row>
    <row r="17" spans="1:9" ht="12.75">
      <c r="A17" t="s">
        <v>50</v>
      </c>
      <c r="B17" s="28">
        <f>SUMPRODUCT(Eingabe_BS!$B18:$AP18,Eingabe_BS!$B$24:$AP$24)</f>
        <v>35</v>
      </c>
      <c r="C17" s="28">
        <f>SUMPRODUCT(Eingabe_BS!$B43:$AP43,Eingabe_BS!$B$49:$AP$49)</f>
        <v>31</v>
      </c>
      <c r="D17" s="28">
        <f>SUMPRODUCT(Eingabe_BS!$B68:$AP68,Eingabe_BS!$B$74:$AP$74)</f>
        <v>30</v>
      </c>
      <c r="E17" s="28">
        <f>SUMPRODUCT(Eingabe_BS!$B93:$AP93,Eingabe_BS!$B$99:$AP$99)</f>
        <v>35</v>
      </c>
      <c r="F17" s="31">
        <f>SUMPRODUCT(Eingabe_BS!$B118:$AP118,Eingabe_BS!$B$124:$AP$124)</f>
        <v>29</v>
      </c>
      <c r="G17" s="28">
        <f>SUMPRODUCT(Eingabe_BS!$B143:$AP143,Eingabe_BS!$B$149:$AP$149)</f>
        <v>37</v>
      </c>
      <c r="I17">
        <f t="shared" si="0"/>
        <v>29</v>
      </c>
    </row>
    <row r="18" spans="1:9" ht="12.75">
      <c r="A18" t="s">
        <v>53</v>
      </c>
      <c r="B18" s="31">
        <f>SUMPRODUCT(Eingabe_BS!$B19:$AP19,Eingabe_BS!$B$24:$AP$24)</f>
        <v>25</v>
      </c>
      <c r="C18" s="28">
        <f>SUMPRODUCT(Eingabe_BS!$B44:$AP44,Eingabe_BS!$B$49:$AP$49)</f>
        <v>29</v>
      </c>
      <c r="D18" s="28">
        <f>SUMPRODUCT(Eingabe_BS!$B69:$AP69,Eingabe_BS!$B$74:$AP$74)</f>
        <v>29</v>
      </c>
      <c r="E18" s="31">
        <f>SUMPRODUCT(Eingabe_BS!$B94:$AP94,Eingabe_BS!$B$99:$AP$99)</f>
        <v>25</v>
      </c>
      <c r="F18" s="28">
        <f>SUMPRODUCT(Eingabe_BS!$B119:$AP119,Eingabe_BS!$B$124:$AP$124)</f>
        <v>27</v>
      </c>
      <c r="G18" s="28">
        <f>SUMPRODUCT(Eingabe_BS!$B144:$AP144,Eingabe_BS!$B$149:$AP$149)</f>
        <v>29</v>
      </c>
      <c r="I18">
        <f t="shared" si="0"/>
        <v>25</v>
      </c>
    </row>
    <row r="19" spans="1:9" ht="12.75">
      <c r="A19" t="s">
        <v>124</v>
      </c>
      <c r="B19" s="31">
        <f>SUMPRODUCT(Eingabe_BS!$B20:$AP20,Eingabe_BS!$B$24:$AP$24)</f>
        <v>29</v>
      </c>
      <c r="C19" s="28">
        <f>SUMPRODUCT(Eingabe_BS!$B45:$AP45,Eingabe_BS!$B$49:$AP$49)</f>
        <v>35</v>
      </c>
      <c r="D19" s="28">
        <f>SUMPRODUCT(Eingabe_BS!$B70:$AP70,Eingabe_BS!$B$74:$AP$74)</f>
        <v>31</v>
      </c>
      <c r="E19" s="28">
        <f>SUMPRODUCT(Eingabe_BS!$B95:$AP95,Eingabe_BS!$B$99:$AP$99)</f>
        <v>31</v>
      </c>
      <c r="F19" s="28">
        <f>SUMPRODUCT(Eingabe_BS!$B120:$AP120,Eingabe_BS!$B$124:$AP$124)</f>
        <v>33</v>
      </c>
      <c r="G19" s="28">
        <f>SUMPRODUCT(Eingabe_BS!$B145:$AP145,Eingabe_BS!$B$149:$AP$149)</f>
        <v>34</v>
      </c>
      <c r="I19">
        <f t="shared" si="0"/>
        <v>29</v>
      </c>
    </row>
    <row r="20" spans="1:9" ht="12.75">
      <c r="A20" t="s">
        <v>54</v>
      </c>
      <c r="B20" s="31">
        <f>SUMPRODUCT(Eingabe_BS!$B21:$AP21,Eingabe_BS!$B$24:$AP$24)</f>
        <v>35</v>
      </c>
      <c r="C20" s="28">
        <f>SUMPRODUCT(Eingabe_BS!$B46:$AP46,Eingabe_BS!$B$49:$AP$49)</f>
        <v>45</v>
      </c>
      <c r="D20" s="28">
        <f>SUMPRODUCT(Eingabe_BS!$B71:$AP71,Eingabe_BS!$B$74:$AP$74)</f>
        <v>40</v>
      </c>
      <c r="E20" s="28">
        <f>SUMPRODUCT(Eingabe_BS!$B96:$AP96,Eingabe_BS!$B$99:$AP$99)</f>
        <v>38</v>
      </c>
      <c r="F20" s="28">
        <f>SUMPRODUCT(Eingabe_BS!$B121:$AP121,Eingabe_BS!$B$124:$AP$124)</f>
        <v>39</v>
      </c>
      <c r="G20" s="28">
        <f>SUMPRODUCT(Eingabe_BS!$B146:$AP146,Eingabe_BS!$B$149:$AP$149)</f>
        <v>51</v>
      </c>
      <c r="I20">
        <f t="shared" si="0"/>
        <v>35</v>
      </c>
    </row>
    <row r="21" spans="1:7" ht="12.75">
      <c r="A21" t="s">
        <v>31</v>
      </c>
      <c r="B21" s="31">
        <f aca="true" t="shared" si="1" ref="B21:G21">SUM(B3:B20)</f>
        <v>574</v>
      </c>
      <c r="C21" s="28">
        <f t="shared" si="1"/>
        <v>674</v>
      </c>
      <c r="D21" s="28">
        <f t="shared" si="1"/>
        <v>634</v>
      </c>
      <c r="E21" s="28">
        <f t="shared" si="1"/>
        <v>609</v>
      </c>
      <c r="F21" s="28">
        <f t="shared" si="1"/>
        <v>586</v>
      </c>
      <c r="G21" s="28">
        <f t="shared" si="1"/>
        <v>665</v>
      </c>
    </row>
    <row r="23" spans="1:7" ht="12.75">
      <c r="A23" s="36" t="s">
        <v>55</v>
      </c>
      <c r="B23" s="36"/>
      <c r="C23" s="36"/>
      <c r="D23" s="36"/>
      <c r="E23" s="36"/>
      <c r="F23" s="36"/>
      <c r="G23" s="36"/>
    </row>
    <row r="24" spans="1:7" ht="12.75">
      <c r="A24" t="s">
        <v>30</v>
      </c>
      <c r="B24" t="str">
        <f aca="true" t="shared" si="2" ref="B24:G24">B2</f>
        <v>Lüdensch. 1</v>
      </c>
      <c r="C24" t="str">
        <f t="shared" si="2"/>
        <v>Brilon</v>
      </c>
      <c r="D24" t="str">
        <f t="shared" si="2"/>
        <v>Lüdensch. 2</v>
      </c>
      <c r="E24" t="str">
        <f t="shared" si="2"/>
        <v>Heven</v>
      </c>
      <c r="F24" t="str">
        <f t="shared" si="2"/>
        <v>Witten</v>
      </c>
      <c r="G24" t="str">
        <f t="shared" si="2"/>
        <v>Bad Meinb.</v>
      </c>
    </row>
    <row r="25" spans="1:7" ht="12.75">
      <c r="A25" t="str">
        <f>A3</f>
        <v>Pyramiden</v>
      </c>
      <c r="B25" s="28">
        <f aca="true" t="shared" si="3" ref="B25:G34">B3-MIN($B3:$G3)</f>
        <v>0</v>
      </c>
      <c r="C25" s="28">
        <f t="shared" si="3"/>
        <v>4</v>
      </c>
      <c r="D25" s="28">
        <f t="shared" si="3"/>
        <v>2</v>
      </c>
      <c r="E25" s="28">
        <f t="shared" si="3"/>
        <v>0</v>
      </c>
      <c r="F25" s="28">
        <f t="shared" si="3"/>
        <v>0</v>
      </c>
      <c r="G25" s="28">
        <f t="shared" si="3"/>
        <v>4</v>
      </c>
    </row>
    <row r="26" spans="1:7" ht="12.75">
      <c r="A26" t="str">
        <f aca="true" t="shared" si="4" ref="A26:A42">A4</f>
        <v>Vulkan</v>
      </c>
      <c r="B26" s="28">
        <f t="shared" si="3"/>
        <v>0</v>
      </c>
      <c r="C26" s="28">
        <f t="shared" si="3"/>
        <v>5</v>
      </c>
      <c r="D26" s="28">
        <f t="shared" si="3"/>
        <v>5</v>
      </c>
      <c r="E26" s="28">
        <f t="shared" si="3"/>
        <v>1</v>
      </c>
      <c r="F26" s="28">
        <f t="shared" si="3"/>
        <v>3</v>
      </c>
      <c r="G26" s="28">
        <f t="shared" si="3"/>
        <v>7</v>
      </c>
    </row>
    <row r="27" spans="1:7" ht="12.75">
      <c r="A27" t="str">
        <f t="shared" si="4"/>
        <v>Wippe</v>
      </c>
      <c r="B27" s="28">
        <f t="shared" si="3"/>
        <v>0</v>
      </c>
      <c r="C27" s="28">
        <f t="shared" si="3"/>
        <v>5</v>
      </c>
      <c r="D27" s="28">
        <f t="shared" si="3"/>
        <v>7</v>
      </c>
      <c r="E27" s="28">
        <f t="shared" si="3"/>
        <v>3</v>
      </c>
      <c r="F27" s="28">
        <f t="shared" si="3"/>
        <v>1</v>
      </c>
      <c r="G27" s="28">
        <f t="shared" si="3"/>
        <v>4</v>
      </c>
    </row>
    <row r="28" spans="1:7" ht="12.75">
      <c r="A28" t="str">
        <f t="shared" si="4"/>
        <v>Mittelhügel</v>
      </c>
      <c r="B28" s="28">
        <f t="shared" si="3"/>
        <v>1</v>
      </c>
      <c r="C28" s="28">
        <f t="shared" si="3"/>
        <v>19</v>
      </c>
      <c r="D28" s="28">
        <f t="shared" si="3"/>
        <v>8</v>
      </c>
      <c r="E28" s="28">
        <f t="shared" si="3"/>
        <v>1</v>
      </c>
      <c r="F28" s="28">
        <f t="shared" si="3"/>
        <v>0</v>
      </c>
      <c r="G28" s="28">
        <f t="shared" si="3"/>
        <v>8</v>
      </c>
    </row>
    <row r="29" spans="1:7" ht="12.75">
      <c r="A29" t="str">
        <f t="shared" si="4"/>
        <v>Schleife</v>
      </c>
      <c r="B29" s="28">
        <f t="shared" si="3"/>
        <v>0</v>
      </c>
      <c r="C29" s="28">
        <f t="shared" si="3"/>
        <v>16</v>
      </c>
      <c r="D29" s="28">
        <f t="shared" si="3"/>
        <v>8</v>
      </c>
      <c r="E29" s="28">
        <f t="shared" si="3"/>
        <v>4</v>
      </c>
      <c r="F29" s="28">
        <f t="shared" si="3"/>
        <v>2</v>
      </c>
      <c r="G29" s="28">
        <f t="shared" si="3"/>
        <v>10</v>
      </c>
    </row>
    <row r="30" spans="1:7" ht="12.75">
      <c r="A30" t="str">
        <f t="shared" si="4"/>
        <v>Versetzung</v>
      </c>
      <c r="B30" s="28">
        <f t="shared" si="3"/>
        <v>0</v>
      </c>
      <c r="C30" s="28">
        <f t="shared" si="3"/>
        <v>6</v>
      </c>
      <c r="D30" s="28">
        <f t="shared" si="3"/>
        <v>5</v>
      </c>
      <c r="E30" s="28">
        <f t="shared" si="3"/>
        <v>1</v>
      </c>
      <c r="F30" s="28">
        <f t="shared" si="3"/>
        <v>2</v>
      </c>
      <c r="G30" s="28">
        <f t="shared" si="3"/>
        <v>0</v>
      </c>
    </row>
    <row r="31" spans="1:7" ht="12.75">
      <c r="A31" t="str">
        <f t="shared" si="4"/>
        <v>V</v>
      </c>
      <c r="B31" s="28">
        <f t="shared" si="3"/>
        <v>0</v>
      </c>
      <c r="C31" s="28">
        <f t="shared" si="3"/>
        <v>0</v>
      </c>
      <c r="D31" s="28">
        <f t="shared" si="3"/>
        <v>2</v>
      </c>
      <c r="E31" s="28">
        <f t="shared" si="3"/>
        <v>9</v>
      </c>
      <c r="F31" s="28">
        <f t="shared" si="3"/>
        <v>6</v>
      </c>
      <c r="G31" s="28">
        <f t="shared" si="3"/>
        <v>5</v>
      </c>
    </row>
    <row r="32" spans="1:7" ht="12.75">
      <c r="A32" t="str">
        <f t="shared" si="4"/>
        <v>Brücke</v>
      </c>
      <c r="B32" s="28">
        <f t="shared" si="3"/>
        <v>2</v>
      </c>
      <c r="C32" s="28">
        <f t="shared" si="3"/>
        <v>4</v>
      </c>
      <c r="D32" s="28">
        <f t="shared" si="3"/>
        <v>3</v>
      </c>
      <c r="E32" s="28">
        <f t="shared" si="3"/>
        <v>3</v>
      </c>
      <c r="F32" s="28">
        <f t="shared" si="3"/>
        <v>0</v>
      </c>
      <c r="G32" s="28">
        <f t="shared" si="3"/>
        <v>1</v>
      </c>
    </row>
    <row r="33" spans="1:7" ht="12.75">
      <c r="A33" t="str">
        <f t="shared" si="4"/>
        <v>Niere</v>
      </c>
      <c r="B33" s="28">
        <f t="shared" si="3"/>
        <v>0</v>
      </c>
      <c r="C33" s="28">
        <f t="shared" si="3"/>
        <v>7</v>
      </c>
      <c r="D33" s="28">
        <f t="shared" si="3"/>
        <v>4</v>
      </c>
      <c r="E33" s="28">
        <f t="shared" si="3"/>
        <v>0</v>
      </c>
      <c r="F33" s="28">
        <f t="shared" si="3"/>
        <v>2</v>
      </c>
      <c r="G33" s="28">
        <f t="shared" si="3"/>
        <v>15</v>
      </c>
    </row>
    <row r="34" spans="1:7" ht="12.75">
      <c r="A34" t="str">
        <f t="shared" si="4"/>
        <v>Labyrinth</v>
      </c>
      <c r="B34" s="28">
        <f t="shared" si="3"/>
        <v>6</v>
      </c>
      <c r="C34" s="28">
        <f t="shared" si="3"/>
        <v>11</v>
      </c>
      <c r="D34" s="28">
        <f t="shared" si="3"/>
        <v>15</v>
      </c>
      <c r="E34" s="28">
        <f t="shared" si="3"/>
        <v>2</v>
      </c>
      <c r="F34" s="28">
        <f t="shared" si="3"/>
        <v>0</v>
      </c>
      <c r="G34" s="28">
        <f t="shared" si="3"/>
        <v>4</v>
      </c>
    </row>
    <row r="35" spans="1:7" ht="12.75">
      <c r="A35" t="str">
        <f t="shared" si="4"/>
        <v>Doppelwelle</v>
      </c>
      <c r="B35" s="28">
        <f aca="true" t="shared" si="5" ref="B35:G41">B13-MIN($B13:$G13)</f>
        <v>2</v>
      </c>
      <c r="C35" s="28">
        <f t="shared" si="5"/>
        <v>8</v>
      </c>
      <c r="D35" s="28">
        <f t="shared" si="5"/>
        <v>2</v>
      </c>
      <c r="E35" s="28">
        <f t="shared" si="5"/>
        <v>5</v>
      </c>
      <c r="F35" s="28">
        <f t="shared" si="5"/>
        <v>0</v>
      </c>
      <c r="G35" s="28">
        <f t="shared" si="5"/>
        <v>3</v>
      </c>
    </row>
    <row r="36" spans="1:7" ht="12.75">
      <c r="A36" t="str">
        <f t="shared" si="4"/>
        <v>Sandkasten</v>
      </c>
      <c r="B36" s="28">
        <f t="shared" si="5"/>
        <v>0</v>
      </c>
      <c r="C36" s="28">
        <f t="shared" si="5"/>
        <v>0</v>
      </c>
      <c r="D36" s="28">
        <f t="shared" si="5"/>
        <v>0</v>
      </c>
      <c r="E36" s="28">
        <f t="shared" si="5"/>
        <v>1</v>
      </c>
      <c r="F36" s="28">
        <f t="shared" si="5"/>
        <v>3</v>
      </c>
      <c r="G36" s="28">
        <f t="shared" si="5"/>
        <v>2</v>
      </c>
    </row>
    <row r="37" spans="1:7" ht="12.75">
      <c r="A37" t="str">
        <f t="shared" si="4"/>
        <v>Radkappen</v>
      </c>
      <c r="B37" s="28">
        <f t="shared" si="5"/>
        <v>5</v>
      </c>
      <c r="C37" s="28">
        <f t="shared" si="5"/>
        <v>5</v>
      </c>
      <c r="D37" s="28">
        <f t="shared" si="5"/>
        <v>6</v>
      </c>
      <c r="E37" s="28">
        <f t="shared" si="5"/>
        <v>3</v>
      </c>
      <c r="F37" s="28">
        <f t="shared" si="5"/>
        <v>0</v>
      </c>
      <c r="G37" s="28">
        <f t="shared" si="5"/>
        <v>3</v>
      </c>
    </row>
    <row r="38" spans="1:7" ht="12.75">
      <c r="A38" t="str">
        <f t="shared" si="4"/>
        <v>Rohrhügel</v>
      </c>
      <c r="B38" s="28">
        <f t="shared" si="5"/>
        <v>0</v>
      </c>
      <c r="C38" s="28">
        <f t="shared" si="5"/>
        <v>10</v>
      </c>
      <c r="D38" s="28">
        <f t="shared" si="5"/>
        <v>3</v>
      </c>
      <c r="E38" s="28">
        <f t="shared" si="5"/>
        <v>13</v>
      </c>
      <c r="F38" s="28">
        <f t="shared" si="5"/>
        <v>5</v>
      </c>
      <c r="G38" s="28">
        <f t="shared" si="5"/>
        <v>14</v>
      </c>
    </row>
    <row r="39" spans="1:7" ht="12.75">
      <c r="A39" t="str">
        <f t="shared" si="4"/>
        <v>Winkel</v>
      </c>
      <c r="B39" s="28">
        <f t="shared" si="5"/>
        <v>6</v>
      </c>
      <c r="C39" s="28">
        <f t="shared" si="5"/>
        <v>2</v>
      </c>
      <c r="D39" s="28">
        <f t="shared" si="5"/>
        <v>1</v>
      </c>
      <c r="E39" s="28">
        <f t="shared" si="5"/>
        <v>6</v>
      </c>
      <c r="F39" s="28">
        <f t="shared" si="5"/>
        <v>0</v>
      </c>
      <c r="G39" s="28">
        <f t="shared" si="5"/>
        <v>8</v>
      </c>
    </row>
    <row r="40" spans="1:7" ht="12.75">
      <c r="A40" t="str">
        <f t="shared" si="4"/>
        <v>Netz</v>
      </c>
      <c r="B40" s="28">
        <f t="shared" si="5"/>
        <v>0</v>
      </c>
      <c r="C40" s="28">
        <f t="shared" si="5"/>
        <v>4</v>
      </c>
      <c r="D40" s="28">
        <f t="shared" si="5"/>
        <v>4</v>
      </c>
      <c r="E40" s="28">
        <f t="shared" si="5"/>
        <v>0</v>
      </c>
      <c r="F40" s="28">
        <f t="shared" si="5"/>
        <v>2</v>
      </c>
      <c r="G40" s="28">
        <f t="shared" si="5"/>
        <v>4</v>
      </c>
    </row>
    <row r="41" spans="1:7" ht="12.75">
      <c r="A41" t="str">
        <f t="shared" si="4"/>
        <v>Passagen</v>
      </c>
      <c r="B41" s="28">
        <f t="shared" si="5"/>
        <v>0</v>
      </c>
      <c r="C41" s="28">
        <f t="shared" si="5"/>
        <v>6</v>
      </c>
      <c r="D41" s="28">
        <f t="shared" si="5"/>
        <v>2</v>
      </c>
      <c r="E41" s="28">
        <f t="shared" si="5"/>
        <v>2</v>
      </c>
      <c r="F41" s="28">
        <f t="shared" si="5"/>
        <v>4</v>
      </c>
      <c r="G41" s="28">
        <f t="shared" si="5"/>
        <v>5</v>
      </c>
    </row>
    <row r="42" spans="1:7" ht="12.75">
      <c r="A42" t="str">
        <f t="shared" si="4"/>
        <v>Blitz</v>
      </c>
      <c r="B42" s="28">
        <f aca="true" t="shared" si="6" ref="B42:G42">B20-MIN($B20:$G20)</f>
        <v>0</v>
      </c>
      <c r="C42" s="28">
        <f t="shared" si="6"/>
        <v>10</v>
      </c>
      <c r="D42" s="28">
        <f t="shared" si="6"/>
        <v>5</v>
      </c>
      <c r="E42" s="28">
        <f t="shared" si="6"/>
        <v>3</v>
      </c>
      <c r="F42" s="28">
        <f t="shared" si="6"/>
        <v>4</v>
      </c>
      <c r="G42" s="28">
        <f t="shared" si="6"/>
        <v>16</v>
      </c>
    </row>
    <row r="43" spans="1:7" ht="12.75">
      <c r="A43" t="s">
        <v>31</v>
      </c>
      <c r="B43" s="28">
        <f aca="true" t="shared" si="7" ref="B43:G43">B21-MIN($B21:$G21)</f>
        <v>0</v>
      </c>
      <c r="C43" s="28">
        <f t="shared" si="7"/>
        <v>100</v>
      </c>
      <c r="D43" s="28">
        <f t="shared" si="7"/>
        <v>60</v>
      </c>
      <c r="E43" s="28">
        <f t="shared" si="7"/>
        <v>35</v>
      </c>
      <c r="F43" s="28">
        <f t="shared" si="7"/>
        <v>12</v>
      </c>
      <c r="G43" s="28">
        <f t="shared" si="7"/>
        <v>91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6" t="s">
        <v>56</v>
      </c>
      <c r="B45" s="36"/>
      <c r="C45" s="36"/>
      <c r="D45" s="36"/>
      <c r="E45" s="36"/>
      <c r="F45" s="36"/>
      <c r="G45" s="36"/>
      <c r="H45" s="36"/>
    </row>
    <row r="46" spans="1:9" ht="12.75">
      <c r="A46" t="s">
        <v>30</v>
      </c>
      <c r="B46" t="str">
        <f aca="true" t="shared" si="8" ref="B46:G46">B2</f>
        <v>Lüdensch. 1</v>
      </c>
      <c r="C46" t="str">
        <f t="shared" si="8"/>
        <v>Brilon</v>
      </c>
      <c r="D46" t="str">
        <f t="shared" si="8"/>
        <v>Lüdensch. 2</v>
      </c>
      <c r="E46" t="str">
        <f t="shared" si="8"/>
        <v>Heven</v>
      </c>
      <c r="F46" t="str">
        <f t="shared" si="8"/>
        <v>Witten</v>
      </c>
      <c r="G46" t="str">
        <f t="shared" si="8"/>
        <v>Bad Meinb.</v>
      </c>
      <c r="H46" t="s">
        <v>57</v>
      </c>
      <c r="I46" t="s">
        <v>58</v>
      </c>
    </row>
    <row r="47" spans="1:9" ht="12.75">
      <c r="A47" t="str">
        <f>A3</f>
        <v>Pyramiden</v>
      </c>
      <c r="B47" s="29">
        <f aca="true" t="shared" si="9" ref="B47:G56">B3/6/$I$1</f>
        <v>1.0416666666666667</v>
      </c>
      <c r="C47" s="29">
        <f t="shared" si="9"/>
        <v>1.2083333333333333</v>
      </c>
      <c r="D47" s="29">
        <f t="shared" si="9"/>
        <v>1.125</v>
      </c>
      <c r="E47" s="29">
        <f t="shared" si="9"/>
        <v>1.0416666666666667</v>
      </c>
      <c r="F47" s="29">
        <f t="shared" si="9"/>
        <v>1.0416666666666667</v>
      </c>
      <c r="G47" s="29">
        <f t="shared" si="9"/>
        <v>1.2083333333333333</v>
      </c>
      <c r="H47" s="30">
        <f>AVERAGE(B47:G47)</f>
        <v>1.1111111111111112</v>
      </c>
      <c r="I47">
        <f aca="true" t="shared" si="10" ref="I47:I64">RANK(H47,$H$47:$H$64,2)</f>
        <v>2</v>
      </c>
    </row>
    <row r="48" spans="1:9" ht="12.75">
      <c r="A48" t="str">
        <f aca="true" t="shared" si="11" ref="A48:A64">A4</f>
        <v>Vulkan</v>
      </c>
      <c r="B48" s="29">
        <f t="shared" si="9"/>
        <v>1</v>
      </c>
      <c r="C48" s="29">
        <f t="shared" si="9"/>
        <v>1.2083333333333333</v>
      </c>
      <c r="D48" s="29">
        <f t="shared" si="9"/>
        <v>1.2083333333333333</v>
      </c>
      <c r="E48" s="29">
        <f t="shared" si="9"/>
        <v>1.0416666666666667</v>
      </c>
      <c r="F48" s="29">
        <f t="shared" si="9"/>
        <v>1.125</v>
      </c>
      <c r="G48" s="29">
        <f t="shared" si="9"/>
        <v>1.2916666666666667</v>
      </c>
      <c r="H48" s="30">
        <f aca="true" t="shared" si="12" ref="H48:H65">AVERAGE(B48:G48)</f>
        <v>1.1458333333333333</v>
      </c>
      <c r="I48">
        <f t="shared" si="10"/>
        <v>4</v>
      </c>
    </row>
    <row r="49" spans="1:9" ht="12.75">
      <c r="A49" t="str">
        <f t="shared" si="11"/>
        <v>Wippe</v>
      </c>
      <c r="B49" s="29">
        <f t="shared" si="9"/>
        <v>1.5833333333333333</v>
      </c>
      <c r="C49" s="29">
        <f t="shared" si="9"/>
        <v>1.7916666666666667</v>
      </c>
      <c r="D49" s="29">
        <f t="shared" si="9"/>
        <v>1.875</v>
      </c>
      <c r="E49" s="29">
        <f t="shared" si="9"/>
        <v>1.7083333333333333</v>
      </c>
      <c r="F49" s="29">
        <f t="shared" si="9"/>
        <v>1.625</v>
      </c>
      <c r="G49" s="29">
        <f t="shared" si="9"/>
        <v>1.75</v>
      </c>
      <c r="H49" s="30">
        <f t="shared" si="12"/>
        <v>1.722222222222222</v>
      </c>
      <c r="I49">
        <f t="shared" si="10"/>
        <v>16</v>
      </c>
    </row>
    <row r="50" spans="1:9" ht="12.75">
      <c r="A50" t="str">
        <f t="shared" si="11"/>
        <v>Mittelhügel</v>
      </c>
      <c r="B50" s="29">
        <f t="shared" si="9"/>
        <v>1.2083333333333333</v>
      </c>
      <c r="C50" s="29">
        <f t="shared" si="9"/>
        <v>1.9583333333333333</v>
      </c>
      <c r="D50" s="29">
        <f t="shared" si="9"/>
        <v>1.5</v>
      </c>
      <c r="E50" s="29">
        <f t="shared" si="9"/>
        <v>1.2083333333333333</v>
      </c>
      <c r="F50" s="29">
        <f t="shared" si="9"/>
        <v>1.1666666666666667</v>
      </c>
      <c r="G50" s="29">
        <f t="shared" si="9"/>
        <v>1.5</v>
      </c>
      <c r="H50" s="30">
        <f t="shared" si="12"/>
        <v>1.423611111111111</v>
      </c>
      <c r="I50">
        <f t="shared" si="10"/>
        <v>8</v>
      </c>
    </row>
    <row r="51" spans="1:9" ht="12.75">
      <c r="A51" t="str">
        <f t="shared" si="11"/>
        <v>Schleife</v>
      </c>
      <c r="B51" s="29">
        <f t="shared" si="9"/>
        <v>1.25</v>
      </c>
      <c r="C51" s="29">
        <f t="shared" si="9"/>
        <v>1.9166666666666667</v>
      </c>
      <c r="D51" s="29">
        <f t="shared" si="9"/>
        <v>1.5833333333333333</v>
      </c>
      <c r="E51" s="29">
        <f t="shared" si="9"/>
        <v>1.4166666666666667</v>
      </c>
      <c r="F51" s="29">
        <f t="shared" si="9"/>
        <v>1.3333333333333333</v>
      </c>
      <c r="G51" s="29">
        <f t="shared" si="9"/>
        <v>1.6666666666666667</v>
      </c>
      <c r="H51" s="30">
        <f t="shared" si="12"/>
        <v>1.5277777777777777</v>
      </c>
      <c r="I51">
        <f t="shared" si="10"/>
        <v>11</v>
      </c>
    </row>
    <row r="52" spans="1:9" ht="12.75">
      <c r="A52" t="str">
        <f t="shared" si="11"/>
        <v>Versetzung</v>
      </c>
      <c r="B52" s="29">
        <f t="shared" si="9"/>
        <v>1.6666666666666667</v>
      </c>
      <c r="C52" s="29">
        <f t="shared" si="9"/>
        <v>1.9166666666666667</v>
      </c>
      <c r="D52" s="29">
        <f t="shared" si="9"/>
        <v>1.875</v>
      </c>
      <c r="E52" s="29">
        <f t="shared" si="9"/>
        <v>1.7083333333333333</v>
      </c>
      <c r="F52" s="29">
        <f t="shared" si="9"/>
        <v>1.75</v>
      </c>
      <c r="G52" s="29">
        <f t="shared" si="9"/>
        <v>1.6666666666666667</v>
      </c>
      <c r="H52" s="30">
        <f t="shared" si="12"/>
        <v>1.763888888888889</v>
      </c>
      <c r="I52">
        <f t="shared" si="10"/>
        <v>18</v>
      </c>
    </row>
    <row r="53" spans="1:9" ht="12.75">
      <c r="A53" t="str">
        <f t="shared" si="11"/>
        <v>V</v>
      </c>
      <c r="B53" s="29">
        <f t="shared" si="9"/>
        <v>1.0833333333333333</v>
      </c>
      <c r="C53" s="29">
        <f t="shared" si="9"/>
        <v>1.0833333333333333</v>
      </c>
      <c r="D53" s="29">
        <f t="shared" si="9"/>
        <v>1.1666666666666667</v>
      </c>
      <c r="E53" s="29">
        <f t="shared" si="9"/>
        <v>1.4583333333333333</v>
      </c>
      <c r="F53" s="29">
        <f t="shared" si="9"/>
        <v>1.3333333333333333</v>
      </c>
      <c r="G53" s="29">
        <f t="shared" si="9"/>
        <v>1.2916666666666667</v>
      </c>
      <c r="H53" s="30">
        <f t="shared" si="12"/>
        <v>1.236111111111111</v>
      </c>
      <c r="I53">
        <f t="shared" si="10"/>
        <v>5</v>
      </c>
    </row>
    <row r="54" spans="1:9" ht="12.75">
      <c r="A54" t="str">
        <f t="shared" si="11"/>
        <v>Brücke</v>
      </c>
      <c r="B54" s="29">
        <f t="shared" si="9"/>
        <v>1.5</v>
      </c>
      <c r="C54" s="29">
        <f t="shared" si="9"/>
        <v>1.5833333333333333</v>
      </c>
      <c r="D54" s="29">
        <f t="shared" si="9"/>
        <v>1.5416666666666667</v>
      </c>
      <c r="E54" s="29">
        <f t="shared" si="9"/>
        <v>1.5416666666666667</v>
      </c>
      <c r="F54" s="29">
        <f t="shared" si="9"/>
        <v>1.4166666666666667</v>
      </c>
      <c r="G54" s="29">
        <f t="shared" si="9"/>
        <v>1.4583333333333333</v>
      </c>
      <c r="H54" s="30">
        <f t="shared" si="12"/>
        <v>1.5069444444444446</v>
      </c>
      <c r="I54">
        <f t="shared" si="10"/>
        <v>9</v>
      </c>
    </row>
    <row r="55" spans="1:9" ht="12.75">
      <c r="A55" t="str">
        <f t="shared" si="11"/>
        <v>Niere</v>
      </c>
      <c r="B55" s="29">
        <f t="shared" si="9"/>
        <v>1.3333333333333333</v>
      </c>
      <c r="C55" s="29">
        <f t="shared" si="9"/>
        <v>1.625</v>
      </c>
      <c r="D55" s="29">
        <f t="shared" si="9"/>
        <v>1.5</v>
      </c>
      <c r="E55" s="29">
        <f t="shared" si="9"/>
        <v>1.3333333333333333</v>
      </c>
      <c r="F55" s="29">
        <f t="shared" si="9"/>
        <v>1.4166666666666667</v>
      </c>
      <c r="G55" s="29">
        <f t="shared" si="9"/>
        <v>1.9583333333333333</v>
      </c>
      <c r="H55" s="30">
        <f t="shared" si="12"/>
        <v>1.5277777777777777</v>
      </c>
      <c r="I55">
        <f t="shared" si="10"/>
        <v>11</v>
      </c>
    </row>
    <row r="56" spans="1:9" ht="12.75">
      <c r="A56" t="str">
        <f t="shared" si="11"/>
        <v>Labyrinth</v>
      </c>
      <c r="B56" s="29">
        <f t="shared" si="9"/>
        <v>1.5</v>
      </c>
      <c r="C56" s="29">
        <f t="shared" si="9"/>
        <v>1.7083333333333333</v>
      </c>
      <c r="D56" s="29">
        <f t="shared" si="9"/>
        <v>1.875</v>
      </c>
      <c r="E56" s="29">
        <f t="shared" si="9"/>
        <v>1.3333333333333333</v>
      </c>
      <c r="F56" s="29">
        <f t="shared" si="9"/>
        <v>1.25</v>
      </c>
      <c r="G56" s="29">
        <f t="shared" si="9"/>
        <v>1.4166666666666667</v>
      </c>
      <c r="H56" s="30">
        <f t="shared" si="12"/>
        <v>1.5138888888888886</v>
      </c>
      <c r="I56">
        <f t="shared" si="10"/>
        <v>10</v>
      </c>
    </row>
    <row r="57" spans="1:9" ht="12.75">
      <c r="A57" t="str">
        <f t="shared" si="11"/>
        <v>Doppelwelle</v>
      </c>
      <c r="B57" s="29">
        <f aca="true" t="shared" si="13" ref="B57:G62">B13/6/$I$1</f>
        <v>1.625</v>
      </c>
      <c r="C57" s="29">
        <f t="shared" si="13"/>
        <v>1.875</v>
      </c>
      <c r="D57" s="29">
        <f t="shared" si="13"/>
        <v>1.625</v>
      </c>
      <c r="E57" s="29">
        <f t="shared" si="13"/>
        <v>1.75</v>
      </c>
      <c r="F57" s="29">
        <f t="shared" si="13"/>
        <v>1.5416666666666667</v>
      </c>
      <c r="G57" s="29">
        <f t="shared" si="13"/>
        <v>1.6666666666666667</v>
      </c>
      <c r="H57" s="30">
        <f t="shared" si="12"/>
        <v>1.6805555555555554</v>
      </c>
      <c r="I57">
        <f t="shared" si="10"/>
        <v>15</v>
      </c>
    </row>
    <row r="58" spans="1:9" ht="12.75">
      <c r="A58" t="str">
        <f t="shared" si="11"/>
        <v>Sandkasten</v>
      </c>
      <c r="B58" s="29">
        <f t="shared" si="13"/>
        <v>1.0416666666666667</v>
      </c>
      <c r="C58" s="29">
        <f t="shared" si="13"/>
        <v>1.0416666666666667</v>
      </c>
      <c r="D58" s="29">
        <f t="shared" si="13"/>
        <v>1.0416666666666667</v>
      </c>
      <c r="E58" s="29">
        <f t="shared" si="13"/>
        <v>1.0833333333333333</v>
      </c>
      <c r="F58" s="29">
        <f t="shared" si="13"/>
        <v>1.1666666666666667</v>
      </c>
      <c r="G58" s="29">
        <f t="shared" si="13"/>
        <v>1.125</v>
      </c>
      <c r="H58" s="30">
        <f t="shared" si="12"/>
        <v>1.0833333333333333</v>
      </c>
      <c r="I58">
        <f t="shared" si="10"/>
        <v>1</v>
      </c>
    </row>
    <row r="59" spans="1:9" ht="12.75">
      <c r="A59" t="str">
        <f t="shared" si="11"/>
        <v>Radkappen</v>
      </c>
      <c r="B59" s="29">
        <f t="shared" si="13"/>
        <v>1.6666666666666667</v>
      </c>
      <c r="C59" s="29">
        <f t="shared" si="13"/>
        <v>1.6666666666666667</v>
      </c>
      <c r="D59" s="29">
        <f t="shared" si="13"/>
        <v>1.7083333333333333</v>
      </c>
      <c r="E59" s="29">
        <f t="shared" si="13"/>
        <v>1.5833333333333333</v>
      </c>
      <c r="F59" s="29">
        <f t="shared" si="13"/>
        <v>1.4583333333333333</v>
      </c>
      <c r="G59" s="29">
        <f t="shared" si="13"/>
        <v>1.5833333333333333</v>
      </c>
      <c r="H59" s="30">
        <f t="shared" si="12"/>
        <v>1.6111111111111114</v>
      </c>
      <c r="I59">
        <f t="shared" si="10"/>
        <v>14</v>
      </c>
    </row>
    <row r="60" spans="1:9" ht="12.75">
      <c r="A60" t="str">
        <f t="shared" si="11"/>
        <v>Rohrhügel</v>
      </c>
      <c r="B60" s="29">
        <f t="shared" si="13"/>
        <v>1.25</v>
      </c>
      <c r="C60" s="29">
        <f t="shared" si="13"/>
        <v>1.6666666666666667</v>
      </c>
      <c r="D60" s="29">
        <f t="shared" si="13"/>
        <v>1.375</v>
      </c>
      <c r="E60" s="29">
        <f t="shared" si="13"/>
        <v>1.7916666666666667</v>
      </c>
      <c r="F60" s="29">
        <f t="shared" si="13"/>
        <v>1.4583333333333333</v>
      </c>
      <c r="G60" s="29">
        <f t="shared" si="13"/>
        <v>1.8333333333333333</v>
      </c>
      <c r="H60" s="30">
        <f t="shared" si="12"/>
        <v>1.5625</v>
      </c>
      <c r="I60">
        <f t="shared" si="10"/>
        <v>13</v>
      </c>
    </row>
    <row r="61" spans="1:9" ht="12.75">
      <c r="A61" t="str">
        <f t="shared" si="11"/>
        <v>Winkel</v>
      </c>
      <c r="B61" s="29">
        <f t="shared" si="13"/>
        <v>1.4583333333333333</v>
      </c>
      <c r="C61" s="29">
        <f t="shared" si="13"/>
        <v>1.2916666666666667</v>
      </c>
      <c r="D61" s="29">
        <f t="shared" si="13"/>
        <v>1.25</v>
      </c>
      <c r="E61" s="29">
        <f t="shared" si="13"/>
        <v>1.4583333333333333</v>
      </c>
      <c r="F61" s="29">
        <f t="shared" si="13"/>
        <v>1.2083333333333333</v>
      </c>
      <c r="G61" s="29">
        <f t="shared" si="13"/>
        <v>1.5416666666666667</v>
      </c>
      <c r="H61" s="30">
        <f t="shared" si="12"/>
        <v>1.3680555555555554</v>
      </c>
      <c r="I61">
        <f t="shared" si="10"/>
        <v>7</v>
      </c>
    </row>
    <row r="62" spans="1:9" ht="12.75">
      <c r="A62" t="str">
        <f t="shared" si="11"/>
        <v>Netz</v>
      </c>
      <c r="B62" s="29">
        <f t="shared" si="13"/>
        <v>1.0416666666666667</v>
      </c>
      <c r="C62" s="29">
        <f t="shared" si="13"/>
        <v>1.2083333333333333</v>
      </c>
      <c r="D62" s="29">
        <f t="shared" si="13"/>
        <v>1.2083333333333333</v>
      </c>
      <c r="E62" s="29">
        <f t="shared" si="13"/>
        <v>1.0416666666666667</v>
      </c>
      <c r="F62" s="29">
        <f t="shared" si="13"/>
        <v>1.125</v>
      </c>
      <c r="G62" s="29">
        <f t="shared" si="13"/>
        <v>1.2083333333333333</v>
      </c>
      <c r="H62" s="30">
        <f t="shared" si="12"/>
        <v>1.1388888888888888</v>
      </c>
      <c r="I62">
        <f t="shared" si="10"/>
        <v>3</v>
      </c>
    </row>
    <row r="63" spans="1:9" ht="12.75">
      <c r="A63" t="str">
        <f t="shared" si="11"/>
        <v>Passagen</v>
      </c>
      <c r="B63" s="29">
        <f aca="true" t="shared" si="14" ref="B63:G63">B19/6/$I$1</f>
        <v>1.2083333333333333</v>
      </c>
      <c r="C63" s="29">
        <f t="shared" si="14"/>
        <v>1.4583333333333333</v>
      </c>
      <c r="D63" s="29">
        <f t="shared" si="14"/>
        <v>1.2916666666666667</v>
      </c>
      <c r="E63" s="29">
        <f t="shared" si="14"/>
        <v>1.2916666666666667</v>
      </c>
      <c r="F63" s="29">
        <f t="shared" si="14"/>
        <v>1.375</v>
      </c>
      <c r="G63" s="29">
        <f t="shared" si="14"/>
        <v>1.4166666666666667</v>
      </c>
      <c r="H63" s="30">
        <f t="shared" si="12"/>
        <v>1.3402777777777777</v>
      </c>
      <c r="I63">
        <f t="shared" si="10"/>
        <v>6</v>
      </c>
    </row>
    <row r="64" spans="1:9" ht="12.75">
      <c r="A64" t="str">
        <f t="shared" si="11"/>
        <v>Blitz</v>
      </c>
      <c r="B64" s="29">
        <f aca="true" t="shared" si="15" ref="B64:G64">B20/6/$I$1</f>
        <v>1.4583333333333333</v>
      </c>
      <c r="C64" s="29">
        <f t="shared" si="15"/>
        <v>1.875</v>
      </c>
      <c r="D64" s="29">
        <f t="shared" si="15"/>
        <v>1.6666666666666667</v>
      </c>
      <c r="E64" s="29">
        <f t="shared" si="15"/>
        <v>1.5833333333333333</v>
      </c>
      <c r="F64" s="29">
        <f t="shared" si="15"/>
        <v>1.625</v>
      </c>
      <c r="G64" s="29">
        <f t="shared" si="15"/>
        <v>2.125</v>
      </c>
      <c r="H64" s="30">
        <f t="shared" si="12"/>
        <v>1.722222222222222</v>
      </c>
      <c r="I64">
        <f t="shared" si="10"/>
        <v>16</v>
      </c>
    </row>
    <row r="65" spans="1:8" ht="12.75">
      <c r="A65" t="s">
        <v>31</v>
      </c>
      <c r="B65" s="29">
        <f aca="true" t="shared" si="16" ref="B65:G65">B21/6/$I$1</f>
        <v>23.916666666666668</v>
      </c>
      <c r="C65" s="29">
        <f t="shared" si="16"/>
        <v>28.083333333333332</v>
      </c>
      <c r="D65" s="29">
        <f t="shared" si="16"/>
        <v>26.416666666666668</v>
      </c>
      <c r="E65" s="29">
        <f t="shared" si="16"/>
        <v>25.375</v>
      </c>
      <c r="F65" s="29">
        <f t="shared" si="16"/>
        <v>24.416666666666668</v>
      </c>
      <c r="G65" s="29">
        <f t="shared" si="16"/>
        <v>27.708333333333332</v>
      </c>
      <c r="H65" s="30">
        <f t="shared" si="12"/>
        <v>25.986111111111114</v>
      </c>
    </row>
  </sheetData>
  <sheetProtection/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MC 62 Lüdenscheid 1</v>
      </c>
      <c r="B1">
        <f>Auswertung_BS!H8</f>
        <v>574</v>
      </c>
      <c r="C1" t="str">
        <f>Auswertung_BS!I8</f>
        <v>13 / 3</v>
      </c>
      <c r="D1">
        <v>1</v>
      </c>
      <c r="E1">
        <f aca="true" t="shared" si="0" ref="E1:E6">B1+D1/10000</f>
        <v>574.0001</v>
      </c>
      <c r="F1" t="str">
        <f aca="true" t="shared" si="1" ref="F1:F6">A1</f>
        <v>MC 62 Lüdenscheid 1</v>
      </c>
      <c r="G1">
        <v>1</v>
      </c>
      <c r="H1">
        <f aca="true" t="shared" si="2" ref="H1:H6">SMALL($E$1:$E$6,G1)</f>
        <v>574.0001</v>
      </c>
      <c r="I1" t="str">
        <f aca="true" t="shared" si="3" ref="I1:I6">VLOOKUP(H1,$E$1:$F$6,2,FALSE)</f>
        <v>MC 62 Lüdenscheid 1</v>
      </c>
      <c r="J1">
        <f aca="true" t="shared" si="4" ref="J1:J6">VLOOKUP(I1,$A$1:$B$6,2,FALSE)</f>
        <v>574</v>
      </c>
    </row>
    <row r="2" spans="1:10" ht="12.75">
      <c r="A2" t="str">
        <f>Auswertung_BS!A27</f>
        <v>MSF Brilon 1</v>
      </c>
      <c r="B2">
        <f>Auswertung_BS!H27</f>
        <v>674</v>
      </c>
      <c r="C2" t="str">
        <f>Auswertung_BS!I27</f>
        <v>26 / 0</v>
      </c>
      <c r="D2">
        <v>2</v>
      </c>
      <c r="E2">
        <f t="shared" si="0"/>
        <v>674.0002</v>
      </c>
      <c r="F2" t="str">
        <f t="shared" si="1"/>
        <v>MSF Brilon 1</v>
      </c>
      <c r="G2">
        <v>2</v>
      </c>
      <c r="H2">
        <f t="shared" si="2"/>
        <v>586.0005</v>
      </c>
      <c r="I2" t="str">
        <f t="shared" si="3"/>
        <v>MGC "AS" Witten 1</v>
      </c>
      <c r="J2">
        <f t="shared" si="4"/>
        <v>586</v>
      </c>
    </row>
    <row r="3" spans="1:10" ht="12.75">
      <c r="A3" t="str">
        <f>Auswertung_BS!A46</f>
        <v>MC 62 Lüdenscheid 2</v>
      </c>
      <c r="B3">
        <f>Auswertung_BS!H46</f>
        <v>634</v>
      </c>
      <c r="C3" t="str">
        <f>Auswertung_BS!I46</f>
        <v>16 / 0</v>
      </c>
      <c r="D3">
        <v>3</v>
      </c>
      <c r="E3">
        <f t="shared" si="0"/>
        <v>634.0003</v>
      </c>
      <c r="F3" t="str">
        <f t="shared" si="1"/>
        <v>MC 62 Lüdenscheid 2</v>
      </c>
      <c r="G3">
        <v>3</v>
      </c>
      <c r="H3">
        <f t="shared" si="2"/>
        <v>609.0004</v>
      </c>
      <c r="I3" t="str">
        <f t="shared" si="3"/>
        <v>MGC Heven 1</v>
      </c>
      <c r="J3">
        <f t="shared" si="4"/>
        <v>609</v>
      </c>
    </row>
    <row r="4" spans="1:10" ht="12.75">
      <c r="A4" t="str">
        <f>Auswertung_BS!A65</f>
        <v>MGC Heven 1</v>
      </c>
      <c r="B4">
        <f>Auswertung_BS!H65</f>
        <v>609</v>
      </c>
      <c r="C4" t="str">
        <f>Auswertung_BS!I65</f>
        <v>13 / 4</v>
      </c>
      <c r="D4">
        <v>4</v>
      </c>
      <c r="E4">
        <f t="shared" si="0"/>
        <v>609.0004</v>
      </c>
      <c r="F4" t="str">
        <f t="shared" si="1"/>
        <v>MGC Heven 1</v>
      </c>
      <c r="G4">
        <v>4</v>
      </c>
      <c r="H4">
        <f t="shared" si="2"/>
        <v>634.0003</v>
      </c>
      <c r="I4" t="str">
        <f t="shared" si="3"/>
        <v>MC 62 Lüdenscheid 2</v>
      </c>
      <c r="J4">
        <f t="shared" si="4"/>
        <v>634</v>
      </c>
    </row>
    <row r="5" spans="1:10" ht="12.75">
      <c r="A5" t="str">
        <f>Auswertung_BS!A84</f>
        <v>MGC "AS" Witten 1</v>
      </c>
      <c r="B5">
        <f>Auswertung_BS!H84</f>
        <v>586</v>
      </c>
      <c r="C5" t="str">
        <f>Auswertung_BS!I84</f>
        <v>7 / 3</v>
      </c>
      <c r="D5">
        <v>5</v>
      </c>
      <c r="E5">
        <f t="shared" si="0"/>
        <v>586.0005</v>
      </c>
      <c r="F5" t="str">
        <f t="shared" si="1"/>
        <v>MGC "AS" Witten 1</v>
      </c>
      <c r="G5">
        <v>5</v>
      </c>
      <c r="H5">
        <f t="shared" si="2"/>
        <v>665.0006</v>
      </c>
      <c r="I5" t="str">
        <f t="shared" si="3"/>
        <v>MGC Horn-Bad Meinberg 1</v>
      </c>
      <c r="J5">
        <f t="shared" si="4"/>
        <v>665</v>
      </c>
    </row>
    <row r="6" spans="1:10" ht="12.75">
      <c r="A6" t="str">
        <f>Auswertung_BS!A103</f>
        <v>MGC Horn-Bad Meinberg 1</v>
      </c>
      <c r="B6">
        <f>Auswertung_BS!H103</f>
        <v>665</v>
      </c>
      <c r="C6" t="str">
        <f>Auswertung_BS!I103</f>
        <v>19 / 2</v>
      </c>
      <c r="D6">
        <v>6</v>
      </c>
      <c r="E6">
        <f t="shared" si="0"/>
        <v>665.0006</v>
      </c>
      <c r="F6" t="str">
        <f t="shared" si="1"/>
        <v>MGC Horn-Bad Meinberg 1</v>
      </c>
      <c r="G6">
        <v>6</v>
      </c>
      <c r="H6">
        <f t="shared" si="2"/>
        <v>674.0002</v>
      </c>
      <c r="I6" t="str">
        <f t="shared" si="3"/>
        <v>MSF Brilon 1</v>
      </c>
      <c r="J6">
        <f t="shared" si="4"/>
        <v>674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57">
      <selection activeCell="C77" sqref="C77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5.8515625" style="0" bestFit="1" customWidth="1"/>
    <col min="6" max="6" width="6.421875" style="0" bestFit="1" customWidth="1"/>
  </cols>
  <sheetData>
    <row r="1" spans="1:6" ht="12.75">
      <c r="A1" t="s">
        <v>78</v>
      </c>
      <c r="B1" t="s">
        <v>79</v>
      </c>
      <c r="C1" t="s">
        <v>34</v>
      </c>
      <c r="D1" t="s">
        <v>80</v>
      </c>
      <c r="E1" t="s">
        <v>81</v>
      </c>
      <c r="F1" t="s">
        <v>122</v>
      </c>
    </row>
    <row r="2" spans="1:5" ht="12.75">
      <c r="A2">
        <v>36379</v>
      </c>
      <c r="B2" t="s">
        <v>84</v>
      </c>
      <c r="C2" t="s">
        <v>89</v>
      </c>
      <c r="D2" t="s">
        <v>116</v>
      </c>
      <c r="E2" t="s">
        <v>126</v>
      </c>
    </row>
    <row r="3" spans="1:5" ht="12.75">
      <c r="A3">
        <v>43951</v>
      </c>
      <c r="B3" t="s">
        <v>90</v>
      </c>
      <c r="C3" t="s">
        <v>91</v>
      </c>
      <c r="D3" t="s">
        <v>116</v>
      </c>
      <c r="E3" t="s">
        <v>127</v>
      </c>
    </row>
    <row r="4" spans="1:5" ht="12.75">
      <c r="A4">
        <v>44954</v>
      </c>
      <c r="B4" t="s">
        <v>108</v>
      </c>
      <c r="C4" t="s">
        <v>107</v>
      </c>
      <c r="D4" t="s">
        <v>116</v>
      </c>
      <c r="E4" t="s">
        <v>127</v>
      </c>
    </row>
    <row r="5" spans="1:5" ht="12.75">
      <c r="A5">
        <v>60515</v>
      </c>
      <c r="B5" t="s">
        <v>101</v>
      </c>
      <c r="C5" t="s">
        <v>128</v>
      </c>
      <c r="D5" t="s">
        <v>116</v>
      </c>
      <c r="E5" t="s">
        <v>129</v>
      </c>
    </row>
    <row r="6" spans="1:5" ht="12.75">
      <c r="A6">
        <v>4095</v>
      </c>
      <c r="B6" t="s">
        <v>106</v>
      </c>
      <c r="C6" t="s">
        <v>2</v>
      </c>
      <c r="D6" t="s">
        <v>116</v>
      </c>
      <c r="E6" t="s">
        <v>129</v>
      </c>
    </row>
    <row r="7" spans="1:5" ht="12.75">
      <c r="A7">
        <v>4096</v>
      </c>
      <c r="B7" t="s">
        <v>130</v>
      </c>
      <c r="C7" t="s">
        <v>131</v>
      </c>
      <c r="D7" t="s">
        <v>116</v>
      </c>
      <c r="E7" t="s">
        <v>129</v>
      </c>
    </row>
    <row r="8" spans="1:5" ht="12.75">
      <c r="A8">
        <v>38127</v>
      </c>
      <c r="B8" t="s">
        <v>132</v>
      </c>
      <c r="C8" t="s">
        <v>133</v>
      </c>
      <c r="D8" t="s">
        <v>116</v>
      </c>
      <c r="E8" t="s">
        <v>129</v>
      </c>
    </row>
    <row r="9" spans="1:5" ht="12.75">
      <c r="A9">
        <v>17680</v>
      </c>
      <c r="B9" t="s">
        <v>105</v>
      </c>
      <c r="C9" t="s">
        <v>134</v>
      </c>
      <c r="D9" t="s">
        <v>116</v>
      </c>
      <c r="E9" t="s">
        <v>129</v>
      </c>
    </row>
    <row r="10" spans="1:5" ht="12.75">
      <c r="A10">
        <v>4438</v>
      </c>
      <c r="B10" t="s">
        <v>95</v>
      </c>
      <c r="C10" t="s">
        <v>135</v>
      </c>
      <c r="D10" t="s">
        <v>116</v>
      </c>
      <c r="E10" t="s">
        <v>129</v>
      </c>
    </row>
    <row r="11" spans="1:5" ht="12.75">
      <c r="A11">
        <v>18014</v>
      </c>
      <c r="B11" t="s">
        <v>106</v>
      </c>
      <c r="C11" t="s">
        <v>91</v>
      </c>
      <c r="D11" t="s">
        <v>116</v>
      </c>
      <c r="E11" t="s">
        <v>129</v>
      </c>
    </row>
    <row r="12" spans="1:5" ht="12.75">
      <c r="A12">
        <v>4492</v>
      </c>
      <c r="B12" t="s">
        <v>104</v>
      </c>
      <c r="C12" t="s">
        <v>89</v>
      </c>
      <c r="D12" t="s">
        <v>116</v>
      </c>
      <c r="E12" t="s">
        <v>129</v>
      </c>
    </row>
    <row r="13" spans="1:5" ht="12.75">
      <c r="A13">
        <v>47089</v>
      </c>
      <c r="B13" t="s">
        <v>106</v>
      </c>
      <c r="C13" t="s">
        <v>135</v>
      </c>
      <c r="D13" t="s">
        <v>116</v>
      </c>
      <c r="E13" t="s">
        <v>129</v>
      </c>
    </row>
    <row r="14" spans="1:5" ht="12.75">
      <c r="A14">
        <v>26834</v>
      </c>
      <c r="B14" t="s">
        <v>100</v>
      </c>
      <c r="C14" t="s">
        <v>107</v>
      </c>
      <c r="D14" t="s">
        <v>116</v>
      </c>
      <c r="E14" t="s">
        <v>136</v>
      </c>
    </row>
    <row r="15" spans="1:5" ht="12.75">
      <c r="A15">
        <v>21681</v>
      </c>
      <c r="B15" t="s">
        <v>5</v>
      </c>
      <c r="C15" t="s">
        <v>10</v>
      </c>
      <c r="D15" t="s">
        <v>116</v>
      </c>
      <c r="E15" t="s">
        <v>136</v>
      </c>
    </row>
    <row r="16" spans="1:5" ht="12.75">
      <c r="A16">
        <v>27148</v>
      </c>
      <c r="B16" t="s">
        <v>101</v>
      </c>
      <c r="C16" t="s">
        <v>137</v>
      </c>
      <c r="D16" t="s">
        <v>116</v>
      </c>
      <c r="E16" t="s">
        <v>136</v>
      </c>
    </row>
    <row r="17" spans="1:5" ht="12.75">
      <c r="A17">
        <v>21391</v>
      </c>
      <c r="B17" t="s">
        <v>138</v>
      </c>
      <c r="C17" t="s">
        <v>139</v>
      </c>
      <c r="D17" t="s">
        <v>116</v>
      </c>
      <c r="E17" t="s">
        <v>136</v>
      </c>
    </row>
    <row r="18" spans="1:5" ht="12.75">
      <c r="A18">
        <v>47393</v>
      </c>
      <c r="B18" t="s">
        <v>17</v>
      </c>
      <c r="C18" t="s">
        <v>91</v>
      </c>
      <c r="D18" t="s">
        <v>116</v>
      </c>
      <c r="E18" t="s">
        <v>15</v>
      </c>
    </row>
    <row r="19" spans="1:5" ht="12.75">
      <c r="A19">
        <v>31362</v>
      </c>
      <c r="B19" t="s">
        <v>16</v>
      </c>
      <c r="C19" t="s">
        <v>91</v>
      </c>
      <c r="D19" t="s">
        <v>116</v>
      </c>
      <c r="E19" t="s">
        <v>15</v>
      </c>
    </row>
    <row r="20" spans="1:5" ht="12.75">
      <c r="A20">
        <v>37443</v>
      </c>
      <c r="B20" t="s">
        <v>18</v>
      </c>
      <c r="C20" t="s">
        <v>19</v>
      </c>
      <c r="D20" t="s">
        <v>116</v>
      </c>
      <c r="E20" t="s">
        <v>15</v>
      </c>
    </row>
    <row r="21" spans="1:5" ht="12.75">
      <c r="A21" s="35">
        <v>44133</v>
      </c>
      <c r="B21" s="35" t="s">
        <v>140</v>
      </c>
      <c r="C21" s="35" t="s">
        <v>119</v>
      </c>
      <c r="D21" s="35" t="s">
        <v>116</v>
      </c>
      <c r="E21" s="35" t="s">
        <v>127</v>
      </c>
    </row>
    <row r="22" spans="1:5" ht="12.75">
      <c r="A22">
        <v>44134</v>
      </c>
      <c r="B22" t="s">
        <v>118</v>
      </c>
      <c r="C22" t="s">
        <v>119</v>
      </c>
      <c r="D22" t="s">
        <v>116</v>
      </c>
      <c r="E22" t="s">
        <v>136</v>
      </c>
    </row>
    <row r="23" spans="1:5" ht="12.75">
      <c r="A23">
        <v>61958</v>
      </c>
      <c r="B23" t="s">
        <v>82</v>
      </c>
      <c r="C23" t="s">
        <v>83</v>
      </c>
      <c r="D23" t="s">
        <v>223</v>
      </c>
      <c r="E23" t="s">
        <v>126</v>
      </c>
    </row>
    <row r="24" spans="1:5" ht="12.75">
      <c r="A24">
        <v>19672</v>
      </c>
      <c r="B24" t="s">
        <v>141</v>
      </c>
      <c r="C24" t="s">
        <v>7</v>
      </c>
      <c r="D24" t="s">
        <v>223</v>
      </c>
      <c r="E24" t="s">
        <v>127</v>
      </c>
    </row>
    <row r="25" spans="1:5" ht="12.75">
      <c r="A25">
        <v>46614</v>
      </c>
      <c r="B25" t="s">
        <v>142</v>
      </c>
      <c r="C25" t="s">
        <v>143</v>
      </c>
      <c r="D25" t="s">
        <v>223</v>
      </c>
      <c r="E25" t="s">
        <v>93</v>
      </c>
    </row>
    <row r="26" spans="1:5" ht="12.75">
      <c r="A26">
        <v>61620</v>
      </c>
      <c r="B26" t="s">
        <v>94</v>
      </c>
      <c r="C26" t="s">
        <v>83</v>
      </c>
      <c r="D26" t="s">
        <v>223</v>
      </c>
      <c r="E26" t="s">
        <v>129</v>
      </c>
    </row>
    <row r="27" spans="1:5" ht="12.75">
      <c r="A27">
        <v>61716</v>
      </c>
      <c r="B27" t="s">
        <v>98</v>
      </c>
      <c r="C27" t="s">
        <v>1</v>
      </c>
      <c r="D27" t="s">
        <v>223</v>
      </c>
      <c r="E27" t="s">
        <v>129</v>
      </c>
    </row>
    <row r="28" spans="1:5" ht="12.75">
      <c r="A28">
        <v>3800</v>
      </c>
      <c r="B28" t="s">
        <v>6</v>
      </c>
      <c r="C28" t="s">
        <v>7</v>
      </c>
      <c r="D28" t="s">
        <v>223</v>
      </c>
      <c r="E28" t="s">
        <v>129</v>
      </c>
    </row>
    <row r="29" spans="1:5" ht="12.75">
      <c r="A29">
        <v>36731</v>
      </c>
      <c r="B29" t="s">
        <v>144</v>
      </c>
      <c r="C29" t="s">
        <v>145</v>
      </c>
      <c r="D29" t="s">
        <v>223</v>
      </c>
      <c r="E29" t="s">
        <v>129</v>
      </c>
    </row>
    <row r="30" spans="1:5" ht="12.75">
      <c r="A30">
        <v>27974</v>
      </c>
      <c r="B30" t="s">
        <v>101</v>
      </c>
      <c r="C30" t="s">
        <v>11</v>
      </c>
      <c r="D30" t="s">
        <v>223</v>
      </c>
      <c r="E30" t="s">
        <v>136</v>
      </c>
    </row>
    <row r="31" spans="1:5" ht="12.75">
      <c r="A31">
        <v>40219</v>
      </c>
      <c r="B31" t="s">
        <v>13</v>
      </c>
      <c r="C31" t="s">
        <v>87</v>
      </c>
      <c r="D31" t="s">
        <v>223</v>
      </c>
      <c r="E31" t="s">
        <v>136</v>
      </c>
    </row>
    <row r="32" spans="1:5" ht="12.75">
      <c r="A32">
        <v>24693</v>
      </c>
      <c r="B32" t="s">
        <v>0</v>
      </c>
      <c r="C32" t="s">
        <v>14</v>
      </c>
      <c r="D32" t="s">
        <v>223</v>
      </c>
      <c r="E32" t="s">
        <v>136</v>
      </c>
    </row>
    <row r="33" spans="1:5" ht="12.75">
      <c r="A33">
        <v>26491</v>
      </c>
      <c r="B33" t="s">
        <v>8</v>
      </c>
      <c r="C33" t="s">
        <v>92</v>
      </c>
      <c r="D33" t="s">
        <v>223</v>
      </c>
      <c r="E33" t="s">
        <v>136</v>
      </c>
    </row>
    <row r="34" spans="1:5" ht="12.75">
      <c r="A34">
        <v>37799</v>
      </c>
      <c r="B34" t="s">
        <v>146</v>
      </c>
      <c r="C34" t="s">
        <v>20</v>
      </c>
      <c r="D34" t="s">
        <v>223</v>
      </c>
      <c r="E34" t="s">
        <v>15</v>
      </c>
    </row>
    <row r="35" spans="1:5" ht="12.75">
      <c r="A35">
        <v>21946</v>
      </c>
      <c r="B35" t="s">
        <v>147</v>
      </c>
      <c r="C35" t="s">
        <v>148</v>
      </c>
      <c r="D35" t="s">
        <v>223</v>
      </c>
      <c r="E35" s="33" t="s">
        <v>129</v>
      </c>
    </row>
    <row r="36" spans="1:5" ht="12.75">
      <c r="A36">
        <v>4222</v>
      </c>
      <c r="B36" t="s">
        <v>120</v>
      </c>
      <c r="C36" t="s">
        <v>121</v>
      </c>
      <c r="D36" t="s">
        <v>223</v>
      </c>
      <c r="E36" t="s">
        <v>126</v>
      </c>
    </row>
    <row r="37" spans="1:5" ht="12.75">
      <c r="A37">
        <v>4221</v>
      </c>
      <c r="B37" t="s">
        <v>102</v>
      </c>
      <c r="C37" t="s">
        <v>121</v>
      </c>
      <c r="D37" t="s">
        <v>223</v>
      </c>
      <c r="E37" t="s">
        <v>129</v>
      </c>
    </row>
    <row r="38" spans="1:5" ht="12.75">
      <c r="A38">
        <v>38176</v>
      </c>
      <c r="B38" t="s">
        <v>99</v>
      </c>
      <c r="C38" t="s">
        <v>117</v>
      </c>
      <c r="D38" t="s">
        <v>223</v>
      </c>
      <c r="E38" t="s">
        <v>136</v>
      </c>
    </row>
    <row r="39" spans="1:5" ht="12.75">
      <c r="A39">
        <v>38174</v>
      </c>
      <c r="B39" t="s">
        <v>149</v>
      </c>
      <c r="C39" t="s">
        <v>117</v>
      </c>
      <c r="D39" t="s">
        <v>223</v>
      </c>
      <c r="E39" t="s">
        <v>150</v>
      </c>
    </row>
    <row r="40" spans="1:5" ht="12.75">
      <c r="A40">
        <v>38175</v>
      </c>
      <c r="B40" t="s">
        <v>151</v>
      </c>
      <c r="C40" t="s">
        <v>117</v>
      </c>
      <c r="D40" t="s">
        <v>223</v>
      </c>
      <c r="E40" t="s">
        <v>150</v>
      </c>
    </row>
    <row r="41" spans="1:5" ht="12.75">
      <c r="A41">
        <v>37089</v>
      </c>
      <c r="B41" t="s">
        <v>152</v>
      </c>
      <c r="C41" t="s">
        <v>153</v>
      </c>
      <c r="D41" t="s">
        <v>223</v>
      </c>
      <c r="E41" t="s">
        <v>127</v>
      </c>
    </row>
    <row r="42" spans="1:5" ht="12.75">
      <c r="A42">
        <v>37088</v>
      </c>
      <c r="B42" t="s">
        <v>154</v>
      </c>
      <c r="C42" t="s">
        <v>153</v>
      </c>
      <c r="D42" t="s">
        <v>223</v>
      </c>
      <c r="E42" t="s">
        <v>129</v>
      </c>
    </row>
    <row r="43" spans="1:5" ht="12.75">
      <c r="A43">
        <v>25732</v>
      </c>
      <c r="B43" t="s">
        <v>103</v>
      </c>
      <c r="C43" t="s">
        <v>9</v>
      </c>
      <c r="D43" t="s">
        <v>223</v>
      </c>
      <c r="E43" t="s">
        <v>136</v>
      </c>
    </row>
    <row r="44" spans="1:5" ht="12.75">
      <c r="A44">
        <v>46250</v>
      </c>
      <c r="B44" t="s">
        <v>101</v>
      </c>
      <c r="C44" t="s">
        <v>236</v>
      </c>
      <c r="D44" t="s">
        <v>223</v>
      </c>
      <c r="E44" t="s">
        <v>136</v>
      </c>
    </row>
    <row r="45" spans="1:5" ht="12.75">
      <c r="A45">
        <v>48037</v>
      </c>
      <c r="B45" t="s">
        <v>155</v>
      </c>
      <c r="C45" t="s">
        <v>156</v>
      </c>
      <c r="D45" t="s">
        <v>224</v>
      </c>
      <c r="E45" s="33" t="s">
        <v>127</v>
      </c>
    </row>
    <row r="46" spans="1:5" ht="12.75">
      <c r="A46" s="35">
        <v>38410</v>
      </c>
      <c r="B46" s="35" t="s">
        <v>157</v>
      </c>
      <c r="C46" s="35" t="s">
        <v>158</v>
      </c>
      <c r="D46" s="35" t="s">
        <v>224</v>
      </c>
      <c r="E46" s="35" t="s">
        <v>93</v>
      </c>
    </row>
    <row r="47" spans="1:5" ht="12.75">
      <c r="A47">
        <v>38649</v>
      </c>
      <c r="B47" t="s">
        <v>142</v>
      </c>
      <c r="C47" t="s">
        <v>159</v>
      </c>
      <c r="D47" t="s">
        <v>224</v>
      </c>
      <c r="E47" t="s">
        <v>160</v>
      </c>
    </row>
    <row r="48" spans="1:5" ht="12.75">
      <c r="A48">
        <v>38217</v>
      </c>
      <c r="B48" t="s">
        <v>161</v>
      </c>
      <c r="C48" t="s">
        <v>159</v>
      </c>
      <c r="D48" t="s">
        <v>224</v>
      </c>
      <c r="E48" s="33" t="s">
        <v>160</v>
      </c>
    </row>
    <row r="49" spans="1:5" ht="12.75">
      <c r="A49">
        <v>3990</v>
      </c>
      <c r="B49" t="s">
        <v>98</v>
      </c>
      <c r="C49" t="s">
        <v>162</v>
      </c>
      <c r="D49" t="s">
        <v>224</v>
      </c>
      <c r="E49" t="s">
        <v>129</v>
      </c>
    </row>
    <row r="50" spans="1:5" ht="12.75">
      <c r="A50">
        <v>51888</v>
      </c>
      <c r="B50" t="s">
        <v>3</v>
      </c>
      <c r="C50" t="s">
        <v>163</v>
      </c>
      <c r="D50" t="s">
        <v>224</v>
      </c>
      <c r="E50" t="s">
        <v>136</v>
      </c>
    </row>
    <row r="51" spans="1:5" ht="12.75">
      <c r="A51">
        <v>36207</v>
      </c>
      <c r="B51" t="s">
        <v>164</v>
      </c>
      <c r="C51" t="s">
        <v>88</v>
      </c>
      <c r="D51" t="s">
        <v>224</v>
      </c>
      <c r="E51" t="s">
        <v>136</v>
      </c>
    </row>
    <row r="52" spans="1:5" ht="12.75">
      <c r="A52">
        <v>30240</v>
      </c>
      <c r="B52" t="s">
        <v>165</v>
      </c>
      <c r="C52" t="s">
        <v>166</v>
      </c>
      <c r="D52" t="s">
        <v>224</v>
      </c>
      <c r="E52" t="s">
        <v>136</v>
      </c>
    </row>
    <row r="53" spans="1:5" ht="12.75">
      <c r="A53">
        <v>8706</v>
      </c>
      <c r="B53" t="s">
        <v>101</v>
      </c>
      <c r="C53" t="s">
        <v>167</v>
      </c>
      <c r="D53" t="s">
        <v>224</v>
      </c>
      <c r="E53" t="s">
        <v>136</v>
      </c>
    </row>
    <row r="54" spans="1:5" ht="12.75">
      <c r="A54">
        <v>38218</v>
      </c>
      <c r="B54" t="s">
        <v>101</v>
      </c>
      <c r="C54" t="s">
        <v>159</v>
      </c>
      <c r="D54" t="s">
        <v>224</v>
      </c>
      <c r="E54" t="s">
        <v>136</v>
      </c>
    </row>
    <row r="55" spans="1:5" ht="12.75">
      <c r="A55">
        <v>44385</v>
      </c>
      <c r="B55" t="s">
        <v>168</v>
      </c>
      <c r="C55" t="s">
        <v>156</v>
      </c>
      <c r="D55" t="s">
        <v>224</v>
      </c>
      <c r="E55" t="s">
        <v>136</v>
      </c>
    </row>
    <row r="56" spans="1:5" ht="12.75">
      <c r="A56">
        <v>45208</v>
      </c>
      <c r="B56" t="s">
        <v>169</v>
      </c>
      <c r="C56" t="s">
        <v>170</v>
      </c>
      <c r="D56" t="s">
        <v>224</v>
      </c>
      <c r="E56" t="s">
        <v>136</v>
      </c>
    </row>
    <row r="57" spans="1:5" ht="12.75">
      <c r="A57">
        <v>46699</v>
      </c>
      <c r="B57" t="s">
        <v>171</v>
      </c>
      <c r="C57" t="s">
        <v>172</v>
      </c>
      <c r="D57" t="s">
        <v>224</v>
      </c>
      <c r="E57" t="s">
        <v>15</v>
      </c>
    </row>
    <row r="58" spans="1:5" ht="12.75">
      <c r="A58">
        <v>44676</v>
      </c>
      <c r="B58" t="s">
        <v>12</v>
      </c>
      <c r="C58" t="s">
        <v>173</v>
      </c>
      <c r="D58" t="s">
        <v>224</v>
      </c>
      <c r="E58" t="s">
        <v>15</v>
      </c>
    </row>
    <row r="59" spans="1:5" ht="12.75">
      <c r="A59">
        <v>37761</v>
      </c>
      <c r="B59" t="s">
        <v>174</v>
      </c>
      <c r="C59" t="s">
        <v>175</v>
      </c>
      <c r="D59" t="s">
        <v>224</v>
      </c>
      <c r="E59" t="s">
        <v>15</v>
      </c>
    </row>
    <row r="60" spans="1:5" ht="12.75">
      <c r="A60">
        <v>42298</v>
      </c>
      <c r="B60" t="s">
        <v>176</v>
      </c>
      <c r="C60" t="s">
        <v>177</v>
      </c>
      <c r="D60" t="s">
        <v>224</v>
      </c>
      <c r="E60" t="s">
        <v>15</v>
      </c>
    </row>
    <row r="61" spans="1:5" ht="12.75">
      <c r="A61">
        <v>49657</v>
      </c>
      <c r="B61" t="s">
        <v>178</v>
      </c>
      <c r="C61" t="s">
        <v>179</v>
      </c>
      <c r="D61" t="s">
        <v>224</v>
      </c>
      <c r="E61" t="s">
        <v>15</v>
      </c>
    </row>
    <row r="62" spans="1:5" ht="12.75">
      <c r="A62" s="35">
        <v>38411</v>
      </c>
      <c r="B62" s="35" t="s">
        <v>95</v>
      </c>
      <c r="C62" s="35" t="s">
        <v>180</v>
      </c>
      <c r="D62" s="35" t="s">
        <v>224</v>
      </c>
      <c r="E62" s="35" t="s">
        <v>15</v>
      </c>
    </row>
    <row r="63" spans="1:5" ht="12.75">
      <c r="A63">
        <v>49659</v>
      </c>
      <c r="B63" t="s">
        <v>181</v>
      </c>
      <c r="C63" t="s">
        <v>182</v>
      </c>
      <c r="D63" t="s">
        <v>224</v>
      </c>
      <c r="E63" t="s">
        <v>15</v>
      </c>
    </row>
    <row r="64" spans="1:5" ht="12.75">
      <c r="A64">
        <v>35581</v>
      </c>
      <c r="B64" t="s">
        <v>183</v>
      </c>
      <c r="C64" t="s">
        <v>88</v>
      </c>
      <c r="D64" t="s">
        <v>224</v>
      </c>
      <c r="E64" t="s">
        <v>15</v>
      </c>
    </row>
    <row r="65" spans="1:5" ht="12.75">
      <c r="A65">
        <v>35582</v>
      </c>
      <c r="B65" t="s">
        <v>184</v>
      </c>
      <c r="C65" t="s">
        <v>88</v>
      </c>
      <c r="D65" t="s">
        <v>224</v>
      </c>
      <c r="E65" t="s">
        <v>185</v>
      </c>
    </row>
    <row r="66" spans="1:5" ht="12.75">
      <c r="A66">
        <v>33512</v>
      </c>
      <c r="B66" t="s">
        <v>186</v>
      </c>
      <c r="C66" t="s">
        <v>187</v>
      </c>
      <c r="D66" t="s">
        <v>188</v>
      </c>
      <c r="E66" t="s">
        <v>126</v>
      </c>
    </row>
    <row r="67" spans="1:5" ht="12.75">
      <c r="A67">
        <v>17679</v>
      </c>
      <c r="B67" t="s">
        <v>189</v>
      </c>
      <c r="C67" t="s">
        <v>190</v>
      </c>
      <c r="D67" t="s">
        <v>188</v>
      </c>
      <c r="E67" t="s">
        <v>126</v>
      </c>
    </row>
    <row r="68" spans="1:5" ht="12.75">
      <c r="A68">
        <v>33165</v>
      </c>
      <c r="B68" t="s">
        <v>191</v>
      </c>
      <c r="C68" t="s">
        <v>192</v>
      </c>
      <c r="D68" t="s">
        <v>188</v>
      </c>
      <c r="E68" t="s">
        <v>127</v>
      </c>
    </row>
    <row r="69" spans="1:5" ht="12.75">
      <c r="A69">
        <v>33510</v>
      </c>
      <c r="B69" t="s">
        <v>161</v>
      </c>
      <c r="C69" t="s">
        <v>193</v>
      </c>
      <c r="D69" t="s">
        <v>188</v>
      </c>
      <c r="E69" t="s">
        <v>93</v>
      </c>
    </row>
    <row r="70" spans="1:5" ht="12.75">
      <c r="A70">
        <v>35103</v>
      </c>
      <c r="B70" t="s">
        <v>194</v>
      </c>
      <c r="C70" t="s">
        <v>86</v>
      </c>
      <c r="D70" t="s">
        <v>188</v>
      </c>
      <c r="E70" t="s">
        <v>93</v>
      </c>
    </row>
    <row r="71" spans="1:5" ht="12.75">
      <c r="A71">
        <v>62172</v>
      </c>
      <c r="B71" t="s">
        <v>195</v>
      </c>
      <c r="C71" t="s">
        <v>196</v>
      </c>
      <c r="D71" t="s">
        <v>188</v>
      </c>
      <c r="E71" t="s">
        <v>129</v>
      </c>
    </row>
    <row r="72" spans="1:5" ht="12.75">
      <c r="A72">
        <v>33669</v>
      </c>
      <c r="B72" t="s">
        <v>97</v>
      </c>
      <c r="C72" t="s">
        <v>192</v>
      </c>
      <c r="D72" t="s">
        <v>188</v>
      </c>
      <c r="E72" t="s">
        <v>129</v>
      </c>
    </row>
    <row r="73" spans="1:5" ht="12.75">
      <c r="A73">
        <v>33511</v>
      </c>
      <c r="B73" t="s">
        <v>197</v>
      </c>
      <c r="C73" t="s">
        <v>187</v>
      </c>
      <c r="D73" t="s">
        <v>188</v>
      </c>
      <c r="E73" t="s">
        <v>129</v>
      </c>
    </row>
    <row r="74" spans="1:5" ht="12.75">
      <c r="A74">
        <v>47353</v>
      </c>
      <c r="B74" t="s">
        <v>198</v>
      </c>
      <c r="C74" t="s">
        <v>199</v>
      </c>
      <c r="D74" t="s">
        <v>188</v>
      </c>
      <c r="E74" t="s">
        <v>136</v>
      </c>
    </row>
    <row r="75" spans="1:5" ht="12.75">
      <c r="A75">
        <v>30278</v>
      </c>
      <c r="B75" t="s">
        <v>85</v>
      </c>
      <c r="C75" t="s">
        <v>200</v>
      </c>
      <c r="D75" t="s">
        <v>188</v>
      </c>
      <c r="E75" t="s">
        <v>136</v>
      </c>
    </row>
    <row r="76" spans="1:5" ht="12.75">
      <c r="A76">
        <v>45547</v>
      </c>
      <c r="B76" t="s">
        <v>106</v>
      </c>
      <c r="C76" t="s">
        <v>201</v>
      </c>
      <c r="D76" t="s">
        <v>188</v>
      </c>
      <c r="E76" t="s">
        <v>136</v>
      </c>
    </row>
    <row r="77" spans="1:5" ht="12.75">
      <c r="A77">
        <v>65872</v>
      </c>
      <c r="B77" t="s">
        <v>239</v>
      </c>
      <c r="C77" t="s">
        <v>240</v>
      </c>
      <c r="D77" t="s">
        <v>188</v>
      </c>
      <c r="E77" t="s">
        <v>150</v>
      </c>
    </row>
    <row r="78" spans="1:5" ht="12.75">
      <c r="A78" t="s">
        <v>247</v>
      </c>
      <c r="B78" t="s">
        <v>243</v>
      </c>
      <c r="C78" t="s">
        <v>244</v>
      </c>
      <c r="D78" t="s">
        <v>188</v>
      </c>
      <c r="E78" t="s">
        <v>15</v>
      </c>
    </row>
    <row r="79" spans="1:5" ht="12.75">
      <c r="A79">
        <v>-2</v>
      </c>
      <c r="B79" t="s">
        <v>161</v>
      </c>
      <c r="C79" t="s">
        <v>246</v>
      </c>
      <c r="D79" t="s">
        <v>188</v>
      </c>
      <c r="E79" t="s">
        <v>245</v>
      </c>
    </row>
    <row r="80" spans="1:5" ht="12.75">
      <c r="A80">
        <v>2177</v>
      </c>
      <c r="B80" t="s">
        <v>202</v>
      </c>
      <c r="C80" t="s">
        <v>203</v>
      </c>
      <c r="D80" t="s">
        <v>225</v>
      </c>
      <c r="E80" t="s">
        <v>127</v>
      </c>
    </row>
    <row r="81" spans="1:5" ht="12.75">
      <c r="A81">
        <v>38041</v>
      </c>
      <c r="B81" t="s">
        <v>204</v>
      </c>
      <c r="C81" t="s">
        <v>205</v>
      </c>
      <c r="D81" t="s">
        <v>225</v>
      </c>
      <c r="E81" t="s">
        <v>127</v>
      </c>
    </row>
    <row r="82" spans="1:5" ht="12.75">
      <c r="A82">
        <v>37757</v>
      </c>
      <c r="B82" t="s">
        <v>206</v>
      </c>
      <c r="C82" t="s">
        <v>207</v>
      </c>
      <c r="D82" t="s">
        <v>225</v>
      </c>
      <c r="E82" t="s">
        <v>93</v>
      </c>
    </row>
    <row r="83" spans="1:5" ht="12.75">
      <c r="A83">
        <v>38433</v>
      </c>
      <c r="B83" t="s">
        <v>95</v>
      </c>
      <c r="C83" t="s">
        <v>208</v>
      </c>
      <c r="D83" t="s">
        <v>225</v>
      </c>
      <c r="E83" t="s">
        <v>129</v>
      </c>
    </row>
    <row r="84" spans="1:5" ht="12.75">
      <c r="A84">
        <v>5603</v>
      </c>
      <c r="B84" t="s">
        <v>4</v>
      </c>
      <c r="C84" t="s">
        <v>209</v>
      </c>
      <c r="D84" t="s">
        <v>225</v>
      </c>
      <c r="E84" t="s">
        <v>129</v>
      </c>
    </row>
    <row r="85" spans="1:5" ht="12.75">
      <c r="A85">
        <v>38042</v>
      </c>
      <c r="B85" t="s">
        <v>96</v>
      </c>
      <c r="C85" t="s">
        <v>210</v>
      </c>
      <c r="D85" t="s">
        <v>225</v>
      </c>
      <c r="E85" t="s">
        <v>136</v>
      </c>
    </row>
    <row r="86" spans="1:5" ht="12.75">
      <c r="A86">
        <v>38040</v>
      </c>
      <c r="B86" t="s">
        <v>85</v>
      </c>
      <c r="C86" t="s">
        <v>211</v>
      </c>
      <c r="D86" t="s">
        <v>225</v>
      </c>
      <c r="E86" t="s">
        <v>136</v>
      </c>
    </row>
    <row r="87" spans="1:5" ht="12.75">
      <c r="A87">
        <v>37756</v>
      </c>
      <c r="B87" t="s">
        <v>212</v>
      </c>
      <c r="C87" t="s">
        <v>213</v>
      </c>
      <c r="D87" t="s">
        <v>225</v>
      </c>
      <c r="E87" t="s">
        <v>15</v>
      </c>
    </row>
    <row r="88" spans="1:5" ht="12.75">
      <c r="A88">
        <v>2086</v>
      </c>
      <c r="B88" t="s">
        <v>214</v>
      </c>
      <c r="C88" t="s">
        <v>215</v>
      </c>
      <c r="D88" t="s">
        <v>225</v>
      </c>
      <c r="E88" t="s">
        <v>185</v>
      </c>
    </row>
    <row r="89" spans="1:5" ht="12.75">
      <c r="A89">
        <v>64923</v>
      </c>
      <c r="B89" t="s">
        <v>216</v>
      </c>
      <c r="C89" t="s">
        <v>217</v>
      </c>
      <c r="D89" t="s">
        <v>225</v>
      </c>
      <c r="E89" t="s">
        <v>185</v>
      </c>
    </row>
    <row r="90" spans="1:5" ht="12.75">
      <c r="A90">
        <v>37755</v>
      </c>
      <c r="B90" t="s">
        <v>181</v>
      </c>
      <c r="C90" t="s">
        <v>218</v>
      </c>
      <c r="D90" t="s">
        <v>225</v>
      </c>
      <c r="E90" t="s">
        <v>185</v>
      </c>
    </row>
    <row r="91" spans="1:5" ht="12.75">
      <c r="A91">
        <v>38110</v>
      </c>
      <c r="B91" t="s">
        <v>219</v>
      </c>
      <c r="C91" t="s">
        <v>203</v>
      </c>
      <c r="D91" t="s">
        <v>225</v>
      </c>
      <c r="E91" t="s">
        <v>185</v>
      </c>
    </row>
    <row r="92" spans="1:5" ht="12.75">
      <c r="A92" s="35">
        <v>65136</v>
      </c>
      <c r="B92" s="35" t="s">
        <v>220</v>
      </c>
      <c r="C92" s="35" t="s">
        <v>221</v>
      </c>
      <c r="D92" s="35" t="s">
        <v>225</v>
      </c>
      <c r="E92" s="35" t="s">
        <v>150</v>
      </c>
    </row>
    <row r="93" spans="1:5" ht="12.75">
      <c r="A93">
        <v>38111</v>
      </c>
      <c r="B93" t="s">
        <v>125</v>
      </c>
      <c r="C93" t="s">
        <v>222</v>
      </c>
      <c r="D93" t="s">
        <v>225</v>
      </c>
      <c r="E93" t="s">
        <v>150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Peter</cp:lastModifiedBy>
  <cp:lastPrinted>2011-10-09T14:15:03Z</cp:lastPrinted>
  <dcterms:created xsi:type="dcterms:W3CDTF">2009-04-26T18:54:37Z</dcterms:created>
  <dcterms:modified xsi:type="dcterms:W3CDTF">2012-04-22T14:58:42Z</dcterms:modified>
  <cp:category/>
  <cp:version/>
  <cp:contentType/>
  <cp:contentStatus/>
</cp:coreProperties>
</file>